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<sst xmlns="http://schemas.openxmlformats.org/spreadsheetml/2006/main" count="659" uniqueCount="188">
  <si>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</si>
  <si>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</si>
  <si>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</si>
  <si>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</si>
  <si>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</si>
  <si>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</si>
  <si>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</si>
  <si>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</si>
  <si>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</si>
  <si>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</si>
  <si>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</si>
  <si>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</si>
  <si>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</si>
  <si>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</si>
  <si>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</si>
  <si>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</si>
  <si>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</si>
  <si>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</si>
  <si>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</si>
  <si>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</si>
  <si>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</si>
  <si>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</si>
  <si>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</si>
  <si>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</si>
  <si>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</si>
  <si>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</si>
  <si>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</si>
  <si>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</si>
  <si>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</si>
  <si>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</si>
  <si>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</si>
  <si>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</si>
  <si>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</si>
  <si>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</si>
  <si>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</si>
  <si>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</si>
  <si>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</si>
  <si>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</si>
  <si>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</si>
  <si>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</si>
  <si>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</si>
  <si>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</si>
  <si>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</si>
  <si>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</si>
  <si>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</si>
  <si>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</si>
  <si>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</si>
  <si>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</si>
  <si>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</si>
  <si>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</si>
  <si>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</si>
  <si>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</si>
  <si>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</si>
  <si>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</si>
  <si>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</si>
  <si>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</si>
  <si>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</si>
  <si>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</si>
  <si>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</si>
  <si>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</si>
  <si>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</si>
  <si>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</si>
  <si>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</si>
  <si>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</si>
  <si>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</si>
  <si>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</si>
  <si>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</si>
  <si>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</si>
  <si>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</si>
  <si>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</si>
  <si>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</si>
  <si>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</si>
  <si>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</si>
  <si>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</si>
  <si>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</si>
  <si>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</si>
  <si>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</si>
  <si>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</si>
  <si>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</si>
  <si>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</si>
  <si>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</si>
  <si>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</si>
  <si>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</si>
  <si>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</si>
  <si>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</si>
  <si>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</si>
  <si>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</si>
  <si>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</si>
  <si>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</si>
  <si>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</si>
  <si>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</si>
  <si>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</si>
  <si>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</si>
  <si>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</si>
  <si>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</si>
  <si>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</si>
  <si>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</si>
  <si>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</si>
  <si>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</si>
  <si>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</si>
  <si>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</si>
  <si>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</si>
  <si>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</si>
  <si>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</si>
  <si>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</si>
  <si>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</si>
  <si>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</si>
  <si>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</si>
  <si>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</si>
  <si>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</si>
  <si>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</si>
  <si>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</si>
  <si>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</si>
  <si>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</si>
  <si>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</si>
  <si>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</si>
  <si>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</si>
  <si>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</si>
  <si>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</si>
  <si>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</si>
  <si>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</si>
  <si>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</si>
  <si>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</si>
  <si>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</si>
  <si>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</si>
  <si>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</si>
  <si>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</si>
  <si>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</si>
  <si>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</si>
  <si>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</si>
  <si>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</si>
  <si>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</si>
  <si>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</si>
  <si>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</si>
  <si>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</si>
  <si>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</si>
  <si>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</si>
  <si>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</si>
  <si>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</si>
  <si>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</si>
  <si>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</si>
  <si>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</si>
  <si>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</si>
  <si>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</si>
  <si>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</si>
  <si>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</si>
  <si>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</si>
  <si>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</si>
  <si>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</si>
  <si>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</si>
  <si>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</si>
  <si>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</si>
  <si>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</si>
  <si>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</si>
  <si>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</si>
  <si>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</si>
  <si>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</si>
  <si>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</si>
  <si>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</si>
  <si>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</si>
  <si>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</si>
  <si>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</si>
  <si>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</si>
  <si>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</si>
  <si>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</si>
  <si>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</si>
  <si>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</si>
  <si>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</si>
  <si>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</si>
  <si>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</si>
  <si>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</si>
  <si>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</si>
  <si>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</si>
  <si>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</si>
  <si>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</si>
  <si>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</si>
  <si>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</si>
  <si>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</si>
  <si>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</si>
  <si>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</si>
  <si>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</si>
  <si>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</si>
  <si>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</si>
  <si>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</si>
  <si>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</si>
  <si>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2011</t>
  </si>
  <si>
    <t>38.77 - ÇANKIRI KARATEKİN ÜNİVERSİTESİ</t>
  </si>
  <si>
    <t>38.77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</si>
</sst>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20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19" applyFont="1" applyAlignment="1">
      <alignment vertical="center"/>
      <protection/>
    </xf>
    <xf numFmtId="49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5" fillId="0" borderId="0" xfId="19" applyNumberFormat="1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19" applyFont="1" applyAlignment="1">
      <alignment vertical="center"/>
      <protection/>
    </xf>
    <xf numFmtId="0" fontId="6" fillId="0" borderId="0" xfId="19" applyNumberFormat="1" applyFont="1" applyAlignment="1">
      <alignment vertical="center"/>
      <protection/>
    </xf>
    <xf numFmtId="0" fontId="5" fillId="0" borderId="0" xfId="19" applyNumberFormat="1" applyFont="1" applyAlignment="1">
      <alignment horizontal="left" vertical="center"/>
      <protection/>
    </xf>
    <xf numFmtId="0" fontId="9" fillId="0" borderId="0" xfId="19" applyFont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5" fillId="0" borderId="0" xfId="19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19" applyNumberFormat="1" applyFont="1" applyAlignment="1">
      <alignment horizontal="center" vertical="center"/>
      <protection/>
    </xf>
    <xf numFmtId="49" fontId="5" fillId="0" borderId="0" xfId="19" applyNumberFormat="1" applyFont="1" applyAlignment="1">
      <alignment horizontal="center" vertical="center"/>
      <protection/>
    </xf>
    <xf numFmtId="3" fontId="14" fillId="0" borderId="1" xfId="0" applyNumberFormat="1" applyFont="1" applyBorder="1" applyAlignment="1" applyProtection="1">
      <alignment horizontal="right"/>
      <protection/>
    </xf>
    <xf numFmtId="3" fontId="14" fillId="2" borderId="1" xfId="0" applyNumberFormat="1" applyFont="1" applyFill="1" applyBorder="1" applyAlignment="1" applyProtection="1">
      <alignment horizontal="right"/>
      <protection/>
    </xf>
    <xf numFmtId="0" fontId="6" fillId="0" borderId="0" xfId="19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19" applyFont="1" applyAlignment="1">
      <alignment vertical="center"/>
      <protection/>
    </xf>
    <xf numFmtId="49" fontId="17" fillId="0" borderId="2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72" fontId="18" fillId="0" borderId="5" xfId="19" applyNumberFormat="1" applyFont="1" applyFill="1" applyBorder="1" applyAlignment="1">
      <alignment horizontal="center" vertical="center" wrapText="1"/>
      <protection/>
    </xf>
    <xf numFmtId="1" fontId="18" fillId="0" borderId="6" xfId="19" applyNumberFormat="1" applyFont="1" applyFill="1" applyBorder="1" applyAlignment="1">
      <alignment horizontal="center" vertical="center" wrapText="1"/>
      <protection/>
    </xf>
    <xf numFmtId="0" fontId="18" fillId="0" borderId="7" xfId="19" applyFont="1" applyFill="1" applyBorder="1" applyAlignment="1">
      <alignment vertical="center" wrapText="1"/>
      <protection/>
    </xf>
    <xf numFmtId="49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172" fontId="17" fillId="0" borderId="5" xfId="19" applyNumberFormat="1" applyFont="1" applyFill="1" applyBorder="1" applyAlignment="1">
      <alignment horizontal="center" vertical="center" wrapText="1"/>
      <protection/>
    </xf>
    <xf numFmtId="1" fontId="19" fillId="0" borderId="6" xfId="19" applyNumberFormat="1" applyFont="1" applyFill="1" applyBorder="1" applyAlignment="1">
      <alignment horizontal="center" vertical="center" wrapText="1"/>
      <protection/>
    </xf>
    <xf numFmtId="0" fontId="17" fillId="0" borderId="7" xfId="19" applyFont="1" applyFill="1" applyBorder="1" applyAlignment="1">
      <alignment vertical="center" wrapText="1"/>
      <protection/>
    </xf>
    <xf numFmtId="1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0" fontId="18" fillId="0" borderId="10" xfId="19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 vertical="center" wrapText="1"/>
      <protection/>
    </xf>
    <xf numFmtId="4" fontId="13" fillId="0" borderId="1" xfId="0" applyNumberFormat="1" applyFont="1" applyBorder="1" applyAlignment="1" applyProtection="1">
      <alignment horizontal="right" vertical="center" wrapText="1"/>
      <protection/>
    </xf>
    <xf numFmtId="3" fontId="12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 applyProtection="1">
      <alignment horizontal="right"/>
      <protection/>
    </xf>
    <xf numFmtId="3" fontId="13" fillId="2" borderId="1" xfId="0" applyNumberFormat="1" applyFont="1" applyFill="1" applyBorder="1" applyAlignment="1" applyProtection="1">
      <alignment horizontal="right"/>
      <protection/>
    </xf>
    <xf numFmtId="3" fontId="10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0" fontId="14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171"/>
  <sheetViews>
    <sheetView tabSelected="1" workbookViewId="0" topLeftCell="I9">
      <selection activeCell="A1" sqref="A1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75390625" style="14" bestFit="1" customWidth="1"/>
    <col min="8" max="8" width="10.125" style="14" bestFit="1" customWidth="1"/>
    <col min="9" max="9" width="8.00390625" style="14" bestFit="1" customWidth="1"/>
    <col min="10" max="10" width="8.75390625" style="14" bestFit="1" customWidth="1"/>
    <col min="11" max="12" width="21.25390625" style="14" hidden="1" customWidth="1"/>
    <col min="13" max="14" width="8.75390625" style="14" bestFit="1" customWidth="1"/>
    <col min="15" max="15" width="21.25390625" style="14" hidden="1" customWidth="1"/>
    <col min="16" max="16" width="10.75390625" style="14" hidden="1" customWidth="1"/>
    <col min="17" max="18" width="8.75390625" style="14" bestFit="1" customWidth="1"/>
    <col min="19" max="19" width="21.25390625" style="14" hidden="1" customWidth="1"/>
    <col min="20" max="20" width="11.375" style="14" hidden="1" customWidth="1"/>
    <col min="21" max="21" width="8.75390625" style="14" bestFit="1" customWidth="1"/>
    <col min="22" max="22" width="8.00390625" style="14" bestFit="1" customWidth="1"/>
    <col min="23" max="23" width="21.25390625" style="14" hidden="1" customWidth="1"/>
    <col min="24" max="24" width="11.625" style="14" hidden="1" customWidth="1"/>
    <col min="25" max="25" width="8.375" style="14" bestFit="1" customWidth="1"/>
    <col min="26" max="26" width="8.75390625" style="14" bestFit="1" customWidth="1"/>
    <col min="27" max="28" width="14.25390625" style="7" hidden="1" customWidth="1"/>
    <col min="29" max="30" width="8.75390625" style="7" bestFit="1" customWidth="1"/>
    <col min="31" max="32" width="9.75390625" style="7" bestFit="1" customWidth="1"/>
    <col min="33" max="33" width="7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16384" width="9.125" style="7" bestFit="1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12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12.75" hidden="1"/>
    <row r="10" ht="11.25" customHeight="1"/>
    <row r="11" spans="6:36" ht="21.75" customHeight="1">
      <c r="F11" s="63" t="s">
        <v>7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  <c r="Q11" s="63" t="s">
        <v>1</v>
      </c>
      <c r="R11" s="63" t="s">
        <v>1</v>
      </c>
      <c r="S11" s="63" t="s">
        <v>1</v>
      </c>
      <c r="T11" s="63" t="s">
        <v>1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63" t="s">
        <v>1</v>
      </c>
      <c r="AA11" s="63" t="s">
        <v>1</v>
      </c>
      <c r="AB11" s="63" t="s">
        <v>1</v>
      </c>
      <c r="AC11" s="63" t="s">
        <v>1</v>
      </c>
      <c r="AD11" s="63" t="s">
        <v>1</v>
      </c>
      <c r="AE11" s="63" t="s">
        <v>1</v>
      </c>
      <c r="AF11" s="63" t="s">
        <v>1</v>
      </c>
      <c r="AG11" s="63" t="s">
        <v>1</v>
      </c>
      <c r="AH11" s="63" t="s">
        <v>1</v>
      </c>
      <c r="AI11" s="63" t="s">
        <v>1</v>
      </c>
      <c r="AJ11" s="63" t="s">
        <v>1</v>
      </c>
    </row>
    <row r="12" ht="12.75" hidden="1"/>
    <row r="13" spans="6:36" ht="12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2010</v>
      </c>
      <c r="H14" t="str">
        <f>ButceYil</f>
        <v>2011</v>
      </c>
      <c r="I14">
        <f>ButceYil-1</f>
        <v>2010</v>
      </c>
      <c r="J14" t="str">
        <f>ButceYil</f>
        <v>2011</v>
      </c>
      <c r="K14">
        <f>ButceYil-1</f>
        <v>2010</v>
      </c>
      <c r="L14" t="str">
        <f>ButceYil</f>
        <v>2011</v>
      </c>
      <c r="M14" t="s">
        <v>1</v>
      </c>
      <c r="N14" t="s">
        <v>1</v>
      </c>
      <c r="O14">
        <f>ButceYil-1</f>
        <v>2010</v>
      </c>
      <c r="P14" t="str">
        <f>ButceYil</f>
        <v>2011</v>
      </c>
      <c r="Q14">
        <f>ButceYil-1</f>
        <v>2010</v>
      </c>
      <c r="R14" t="str">
        <f>ButceYil</f>
        <v>2011</v>
      </c>
      <c r="S14">
        <f>ButceYil-1</f>
        <v>2010</v>
      </c>
      <c r="T14" t="str">
        <f>ButceYil</f>
        <v>2011</v>
      </c>
      <c r="U14">
        <f>ButceYil-1</f>
        <v>2010</v>
      </c>
      <c r="V14" t="str">
        <f>ButceYil</f>
        <v>2011</v>
      </c>
      <c r="W14">
        <f>ButceYil-1</f>
        <v>2010</v>
      </c>
      <c r="X14" t="str">
        <f>ButceYil</f>
        <v>2011</v>
      </c>
      <c r="Y14">
        <f>ButceYil-1</f>
        <v>2010</v>
      </c>
      <c r="Z14" t="str">
        <f>ButceYil</f>
        <v>2011</v>
      </c>
      <c r="AA14">
        <f>ButceYil-1</f>
        <v>2010</v>
      </c>
      <c r="AB14" t="str">
        <f>ButceYil</f>
        <v>2011</v>
      </c>
      <c r="AC14">
        <f>ButceYil-1</f>
        <v>2010</v>
      </c>
      <c r="AD14" t="str">
        <f>ButceYil</f>
        <v>2011</v>
      </c>
      <c r="AE14">
        <f>ButceYil-1</f>
        <v>2010</v>
      </c>
      <c r="AF14" t="str">
        <f>ButceYil</f>
        <v>2011</v>
      </c>
      <c r="AG14" t="s">
        <v>1</v>
      </c>
      <c r="AH14" t="s">
        <v>1</v>
      </c>
      <c r="AI14" t="s">
        <v>1</v>
      </c>
      <c r="AJ14" t="str">
        <f>ButceYil</f>
        <v>2011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38.77</v>
      </c>
      <c r="H17" t="str">
        <f t="shared" si="0"/>
        <v>38.77</v>
      </c>
      <c r="I17" t="str">
        <f t="shared" si="0"/>
        <v>38.77</v>
      </c>
      <c r="J17" t="str">
        <f t="shared" si="0"/>
        <v>38.77</v>
      </c>
      <c r="K17" t="str">
        <f t="shared" si="0"/>
        <v>38.77</v>
      </c>
      <c r="L17" t="str">
        <f t="shared" si="0"/>
        <v>38.77</v>
      </c>
      <c r="M17" t="s">
        <v>1</v>
      </c>
      <c r="N17" t="s">
        <v>1</v>
      </c>
      <c r="O17" t="str">
        <f aca="true" t="shared" si="1" ref="O17:AF17">KurKod</f>
        <v>38.77</v>
      </c>
      <c r="P17" t="str">
        <f t="shared" si="1"/>
        <v>38.77</v>
      </c>
      <c r="Q17" t="str">
        <f t="shared" si="1"/>
        <v>38.77</v>
      </c>
      <c r="R17" t="str">
        <f t="shared" si="1"/>
        <v>38.77</v>
      </c>
      <c r="S17" t="str">
        <f t="shared" si="1"/>
        <v>38.77</v>
      </c>
      <c r="T17" t="str">
        <f t="shared" si="1"/>
        <v>38.77</v>
      </c>
      <c r="U17" t="str">
        <f t="shared" si="1"/>
        <v>38.77</v>
      </c>
      <c r="V17" t="str">
        <f t="shared" si="1"/>
        <v>38.77</v>
      </c>
      <c r="W17" t="str">
        <f t="shared" si="1"/>
        <v>38.77</v>
      </c>
      <c r="X17" t="str">
        <f t="shared" si="1"/>
        <v>38.77</v>
      </c>
      <c r="Y17" t="str">
        <f t="shared" si="1"/>
        <v>38.77</v>
      </c>
      <c r="Z17" t="str">
        <f t="shared" si="1"/>
        <v>38.77</v>
      </c>
      <c r="AA17" t="str">
        <f t="shared" si="1"/>
        <v>38.77</v>
      </c>
      <c r="AB17" t="str">
        <f t="shared" si="1"/>
        <v>38.77</v>
      </c>
      <c r="AC17" t="str">
        <f t="shared" si="1"/>
        <v>38.77</v>
      </c>
      <c r="AD17" t="str">
        <f t="shared" si="1"/>
        <v>38.77</v>
      </c>
      <c r="AE17" t="str">
        <f t="shared" si="1"/>
        <v>38.77</v>
      </c>
      <c r="AF17" t="str">
        <f t="shared" si="1"/>
        <v>38.77</v>
      </c>
      <c r="AG17" t="s">
        <v>1</v>
      </c>
      <c r="AH17" t="s">
        <v>1</v>
      </c>
      <c r="AI17" t="s">
        <v>1</v>
      </c>
      <c r="AJ17" t="str">
        <f>KurKod</f>
        <v>38.77</v>
      </c>
    </row>
    <row r="18" spans="6:32" ht="12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2011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38.77 - ÇANKIRI KARATEKİN ÜNİVERSİTESİ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1" t="str">
        <f>ButceYil-1&amp;" "&amp;"GERÇEKLEŞME TOPLAMI"</f>
        <v>2010 GERÇEKLEŞME TOPLAMI</v>
      </c>
      <c r="H22" s="61" t="str">
        <f>ButceYil&amp;" "&amp;"BAŞLANGIÇ ÖDENEĞİ"</f>
        <v>2011 BAŞLANGIÇ ÖDENEĞİ</v>
      </c>
      <c r="I22" s="61" t="s">
        <v>19</v>
      </c>
      <c r="J22" s="61" t="s">
        <v>1</v>
      </c>
      <c r="K22" s="61" t="s">
        <v>20</v>
      </c>
      <c r="L22" s="61" t="s">
        <v>1</v>
      </c>
      <c r="M22" s="61" t="s">
        <v>20</v>
      </c>
      <c r="N22" s="61" t="s">
        <v>1</v>
      </c>
      <c r="O22" s="61" t="s">
        <v>21</v>
      </c>
      <c r="P22" s="61" t="s">
        <v>1</v>
      </c>
      <c r="Q22" s="61" t="s">
        <v>21</v>
      </c>
      <c r="R22" s="61" t="s">
        <v>1</v>
      </c>
      <c r="S22" s="61" t="s">
        <v>22</v>
      </c>
      <c r="T22" s="61" t="s">
        <v>1</v>
      </c>
      <c r="U22" s="61" t="s">
        <v>22</v>
      </c>
      <c r="V22" s="61" t="s">
        <v>1</v>
      </c>
      <c r="W22" s="61" t="s">
        <v>23</v>
      </c>
      <c r="X22" s="61" t="s">
        <v>1</v>
      </c>
      <c r="Y22" s="61" t="s">
        <v>23</v>
      </c>
      <c r="Z22" s="61" t="s">
        <v>1</v>
      </c>
      <c r="AA22" s="61" t="s">
        <v>24</v>
      </c>
      <c r="AB22" s="61" t="s">
        <v>1</v>
      </c>
      <c r="AC22" s="61" t="s">
        <v>24</v>
      </c>
      <c r="AD22" s="61" t="s">
        <v>1</v>
      </c>
      <c r="AE22" s="61" t="s">
        <v>25</v>
      </c>
      <c r="AF22" s="61" t="s">
        <v>1</v>
      </c>
      <c r="AG22" s="61" t="s">
        <v>26</v>
      </c>
      <c r="AH22" s="61" t="s">
        <v>27</v>
      </c>
      <c r="AI22" s="61" t="s">
        <v>1</v>
      </c>
      <c r="AJ22" s="61" t="str">
        <f>ButceYil&amp;" "&amp;"YILSONU GERÇEKLEŞME TAHMİNİ"</f>
        <v>2011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1" t="s">
        <v>1</v>
      </c>
      <c r="H23" s="61" t="s">
        <v>1</v>
      </c>
      <c r="I23" s="46">
        <f>ButceYil-1</f>
        <v>2010</v>
      </c>
      <c r="J23" s="46" t="str">
        <f>ButceYil</f>
        <v>2011</v>
      </c>
      <c r="K23" s="46">
        <f>ButceYil-1</f>
        <v>2010</v>
      </c>
      <c r="L23" s="46" t="str">
        <f>ButceYil</f>
        <v>2011</v>
      </c>
      <c r="M23" s="46">
        <f>ButceYil-1</f>
        <v>2010</v>
      </c>
      <c r="N23" s="46" t="str">
        <f>ButceYil</f>
        <v>2011</v>
      </c>
      <c r="O23" s="46">
        <f>ButceYil-1</f>
        <v>2010</v>
      </c>
      <c r="P23" s="46" t="str">
        <f>ButceYil</f>
        <v>2011</v>
      </c>
      <c r="Q23" s="46">
        <f>ButceYil-1</f>
        <v>2010</v>
      </c>
      <c r="R23" s="46" t="str">
        <f>ButceYil</f>
        <v>2011</v>
      </c>
      <c r="S23" s="46">
        <f>ButceYil-1</f>
        <v>2010</v>
      </c>
      <c r="T23" s="46" t="str">
        <f>ButceYil</f>
        <v>2011</v>
      </c>
      <c r="U23" s="46">
        <f>ButceYil-1</f>
        <v>2010</v>
      </c>
      <c r="V23" s="46" t="str">
        <f>ButceYil</f>
        <v>2011</v>
      </c>
      <c r="W23" s="46">
        <f>ButceYil-1</f>
        <v>2010</v>
      </c>
      <c r="X23" s="46" t="str">
        <f>ButceYil</f>
        <v>2011</v>
      </c>
      <c r="Y23" s="46">
        <f>ButceYil-1</f>
        <v>2010</v>
      </c>
      <c r="Z23" s="46" t="str">
        <f>ButceYil</f>
        <v>2011</v>
      </c>
      <c r="AA23" s="46">
        <f>ButceYil-1</f>
        <v>2010</v>
      </c>
      <c r="AB23" s="46" t="str">
        <f>ButceYil</f>
        <v>2011</v>
      </c>
      <c r="AC23" s="46">
        <f>ButceYil-1</f>
        <v>2010</v>
      </c>
      <c r="AD23" s="46" t="str">
        <f>ButceYil</f>
        <v>2011</v>
      </c>
      <c r="AE23" s="46">
        <f>ButceYil-1</f>
        <v>2010</v>
      </c>
      <c r="AF23" s="46" t="str">
        <f>ButceYil</f>
        <v>2011</v>
      </c>
      <c r="AG23" s="61" t="s">
        <v>1</v>
      </c>
      <c r="AH23" s="46">
        <f>ButceYil-1</f>
        <v>2010</v>
      </c>
      <c r="AI23" s="46" t="str">
        <f>ButceYil</f>
        <v>2011</v>
      </c>
      <c r="AJ23" s="61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41333356.01</v>
      </c>
      <c r="H24" s="48">
        <f t="shared" si="2"/>
        <v>40858000</v>
      </c>
      <c r="I24" s="48">
        <f t="shared" si="2"/>
        <v>6972.58</v>
      </c>
      <c r="J24" s="48">
        <f t="shared" si="2"/>
        <v>2326998.52</v>
      </c>
      <c r="K24" s="48">
        <f t="shared" si="2"/>
        <v>3176435.67</v>
      </c>
      <c r="L24" s="48">
        <f t="shared" si="2"/>
        <v>10801438.88</v>
      </c>
      <c r="M24" s="48">
        <f t="shared" si="2"/>
        <v>3169463.09</v>
      </c>
      <c r="N24" s="48">
        <f t="shared" si="2"/>
        <v>8474440.36</v>
      </c>
      <c r="O24" s="48">
        <f t="shared" si="2"/>
        <v>8441735.979999999</v>
      </c>
      <c r="P24" s="48">
        <f t="shared" si="2"/>
        <v>12061323.34</v>
      </c>
      <c r="Q24" s="48">
        <f t="shared" si="2"/>
        <v>5265300.31</v>
      </c>
      <c r="R24" s="48">
        <f t="shared" si="2"/>
        <v>1259884.46</v>
      </c>
      <c r="S24" s="48">
        <f t="shared" si="2"/>
        <v>10648877.600000001</v>
      </c>
      <c r="T24" s="48">
        <f t="shared" si="2"/>
        <v>12198178.46</v>
      </c>
      <c r="U24" s="48">
        <f t="shared" si="2"/>
        <v>2207141.62</v>
      </c>
      <c r="V24" s="48">
        <f t="shared" si="2"/>
        <v>136855.1200000001</v>
      </c>
      <c r="W24" s="48">
        <f t="shared" si="2"/>
        <v>10831492.35</v>
      </c>
      <c r="X24" s="48">
        <f t="shared" si="2"/>
        <v>21041222.37</v>
      </c>
      <c r="Y24" s="48">
        <f t="shared" si="2"/>
        <v>182614.75000000012</v>
      </c>
      <c r="Z24" s="48">
        <f t="shared" si="2"/>
        <v>8843043.91</v>
      </c>
      <c r="AA24" s="48">
        <f t="shared" si="2"/>
        <v>14103251.870000001</v>
      </c>
      <c r="AB24" s="48">
        <f t="shared" si="2"/>
        <v>25389464.89</v>
      </c>
      <c r="AC24" s="48">
        <f t="shared" si="2"/>
        <v>3271759.5199999996</v>
      </c>
      <c r="AD24" s="48">
        <f t="shared" si="2"/>
        <v>4348242.5200000005</v>
      </c>
      <c r="AE24" s="48">
        <f t="shared" si="2"/>
        <v>14103251.870000001</v>
      </c>
      <c r="AF24" s="48">
        <f t="shared" si="2"/>
        <v>25389464.89</v>
      </c>
      <c r="AG24" s="49">
        <f>IF(AF24=0,0,IF(AE24=0,0,(AF24-AE24)/AE24*100))</f>
        <v>80.02560773950071</v>
      </c>
      <c r="AH24" s="49">
        <f>IF(AE24=0,0,IF(G24=0,0,AE24/G24*100))</f>
        <v>34.1207519335907</v>
      </c>
      <c r="AI24" s="49">
        <f>IF(AF24=0,0,IF(H24=0,0,AF24/H24*100))</f>
        <v>62.14074328160948</v>
      </c>
      <c r="AJ24" s="50">
        <v>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3776009.67</v>
      </c>
      <c r="H43" s="51">
        <v>2275600</v>
      </c>
      <c r="I43" s="51">
        <v>2078.88</v>
      </c>
      <c r="J43" s="52">
        <v>49971.38</v>
      </c>
      <c r="K43" s="51">
        <v>214957.76</v>
      </c>
      <c r="L43" s="52">
        <v>174087.06</v>
      </c>
      <c r="M43" s="51">
        <f t="shared" si="3"/>
        <v>212878.88</v>
      </c>
      <c r="N43" s="52">
        <f t="shared" si="4"/>
        <v>124115.68</v>
      </c>
      <c r="O43" s="51">
        <v>1198574.7</v>
      </c>
      <c r="P43" s="52">
        <v>1417349.19</v>
      </c>
      <c r="Q43" s="51">
        <f t="shared" si="5"/>
        <v>983616.94</v>
      </c>
      <c r="R43" s="52">
        <f t="shared" si="6"/>
        <v>1243262.13</v>
      </c>
      <c r="S43" s="51">
        <v>1275430.72</v>
      </c>
      <c r="T43" s="52">
        <v>1549447.32</v>
      </c>
      <c r="U43" s="51">
        <f t="shared" si="7"/>
        <v>76856.02000000002</v>
      </c>
      <c r="V43" s="52">
        <f t="shared" si="8"/>
        <v>132098.13000000012</v>
      </c>
      <c r="W43" s="51">
        <v>1455100.34</v>
      </c>
      <c r="X43" s="52">
        <v>1693382.23</v>
      </c>
      <c r="Y43" s="51">
        <f t="shared" si="9"/>
        <v>179669.6200000001</v>
      </c>
      <c r="Z43" s="52">
        <f t="shared" si="10"/>
        <v>143934.90999999992</v>
      </c>
      <c r="AA43" s="51">
        <v>1649119.4</v>
      </c>
      <c r="AB43" s="52">
        <v>1807221.72</v>
      </c>
      <c r="AC43" s="51">
        <f t="shared" si="11"/>
        <v>194019.05999999982</v>
      </c>
      <c r="AD43" s="52">
        <f t="shared" si="12"/>
        <v>113839.48999999999</v>
      </c>
      <c r="AE43" s="51">
        <v>1649119.4</v>
      </c>
      <c r="AF43" s="52">
        <v>1807221.72</v>
      </c>
      <c r="AG43" s="49">
        <f t="shared" si="16"/>
        <v>9.587075380957867</v>
      </c>
      <c r="AH43" s="49">
        <f t="shared" si="14"/>
        <v>43.673601079522655</v>
      </c>
      <c r="AI43" s="49">
        <f t="shared" si="15"/>
        <v>79.41737212163825</v>
      </c>
      <c r="AJ43" s="53">
        <v>0</v>
      </c>
    </row>
    <row r="44" spans="2:36" ht="16.5" customHeight="1">
      <c r="B44" s="7" t="s">
        <v>68</v>
      </c>
      <c r="F44" s="56" t="s">
        <v>69</v>
      </c>
      <c r="G44" s="17">
        <v>3744318.82</v>
      </c>
      <c r="H44" s="17">
        <v>2266200</v>
      </c>
      <c r="I44" s="17">
        <v>300</v>
      </c>
      <c r="J44" s="18">
        <v>49232.5</v>
      </c>
      <c r="K44" s="17">
        <v>211400</v>
      </c>
      <c r="L44" s="18">
        <v>171656.68</v>
      </c>
      <c r="M44" s="17">
        <f t="shared" si="3"/>
        <v>211100</v>
      </c>
      <c r="N44" s="18">
        <f t="shared" si="4"/>
        <v>122424.18</v>
      </c>
      <c r="O44" s="17">
        <v>1193238.06</v>
      </c>
      <c r="P44" s="18">
        <v>1395830.87</v>
      </c>
      <c r="Q44" s="17">
        <f t="shared" si="5"/>
        <v>981838.06</v>
      </c>
      <c r="R44" s="18">
        <f t="shared" si="6"/>
        <v>1224174.1900000002</v>
      </c>
      <c r="S44" s="17">
        <v>1268424.46</v>
      </c>
      <c r="T44" s="18">
        <v>1523951.62</v>
      </c>
      <c r="U44" s="17">
        <f t="shared" si="7"/>
        <v>75186.3999999999</v>
      </c>
      <c r="V44" s="18">
        <f t="shared" si="8"/>
        <v>128120.75</v>
      </c>
      <c r="W44" s="17">
        <v>1446424.46</v>
      </c>
      <c r="X44" s="18">
        <v>1666842.37</v>
      </c>
      <c r="Y44" s="17">
        <f t="shared" si="9"/>
        <v>178000</v>
      </c>
      <c r="Z44" s="18">
        <f t="shared" si="10"/>
        <v>142890.75</v>
      </c>
      <c r="AA44" s="17">
        <v>1622489.06</v>
      </c>
      <c r="AB44" s="18">
        <v>1777559.02</v>
      </c>
      <c r="AC44" s="17">
        <f t="shared" si="11"/>
        <v>176064.6000000001</v>
      </c>
      <c r="AD44" s="18">
        <f t="shared" si="12"/>
        <v>110716.6499999999</v>
      </c>
      <c r="AE44" s="17">
        <v>1622489.06</v>
      </c>
      <c r="AF44" s="18">
        <v>1777559.02</v>
      </c>
      <c r="AG44" s="59">
        <f t="shared" si="16"/>
        <v>9.557535013518056</v>
      </c>
      <c r="AH44" s="59">
        <f t="shared" si="14"/>
        <v>43.33202213800801</v>
      </c>
      <c r="AI44" s="59">
        <f t="shared" si="15"/>
        <v>78.43787044391493</v>
      </c>
      <c r="AJ44" s="55">
        <v>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31690.85</v>
      </c>
      <c r="H49" s="17">
        <v>9400</v>
      </c>
      <c r="I49" s="17">
        <v>1778.88</v>
      </c>
      <c r="J49" s="18">
        <v>738.88</v>
      </c>
      <c r="K49" s="17">
        <v>3557.76</v>
      </c>
      <c r="L49" s="18">
        <v>2430.38</v>
      </c>
      <c r="M49" s="17">
        <f t="shared" si="3"/>
        <v>1778.88</v>
      </c>
      <c r="N49" s="18">
        <f t="shared" si="4"/>
        <v>1691.5</v>
      </c>
      <c r="O49" s="17">
        <v>5336.64</v>
      </c>
      <c r="P49" s="18">
        <v>21518.32</v>
      </c>
      <c r="Q49" s="17">
        <f t="shared" si="5"/>
        <v>1778.88</v>
      </c>
      <c r="R49" s="18">
        <f t="shared" si="6"/>
        <v>19087.94</v>
      </c>
      <c r="S49" s="17">
        <v>7006.26</v>
      </c>
      <c r="T49" s="18">
        <v>25495.7</v>
      </c>
      <c r="U49" s="17">
        <f t="shared" si="7"/>
        <v>1669.62</v>
      </c>
      <c r="V49" s="18">
        <f t="shared" si="8"/>
        <v>3977.380000000001</v>
      </c>
      <c r="W49" s="17">
        <v>8675.88</v>
      </c>
      <c r="X49" s="18">
        <v>26539.86</v>
      </c>
      <c r="Y49" s="17">
        <f t="shared" si="9"/>
        <v>1669.619999999999</v>
      </c>
      <c r="Z49" s="18">
        <f t="shared" si="10"/>
        <v>1044.1599999999999</v>
      </c>
      <c r="AA49" s="17">
        <v>26630.34</v>
      </c>
      <c r="AB49" s="18">
        <v>29662.7</v>
      </c>
      <c r="AC49" s="17">
        <f t="shared" si="11"/>
        <v>17954.46</v>
      </c>
      <c r="AD49" s="18">
        <f t="shared" si="12"/>
        <v>3122.84</v>
      </c>
      <c r="AE49" s="17">
        <v>26630.34</v>
      </c>
      <c r="AF49" s="18">
        <v>29662.7</v>
      </c>
      <c r="AG49" s="59">
        <f t="shared" si="16"/>
        <v>11.38686175242224</v>
      </c>
      <c r="AH49" s="59">
        <f t="shared" si="14"/>
        <v>84.03163689203666</v>
      </c>
      <c r="AI49" s="59">
        <f t="shared" si="15"/>
        <v>315.56063829787234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37478115.11</v>
      </c>
      <c r="H51" s="51">
        <v>38542300</v>
      </c>
      <c r="I51" s="51">
        <v>0</v>
      </c>
      <c r="J51" s="52">
        <v>2275210.89</v>
      </c>
      <c r="K51" s="51">
        <v>2950000</v>
      </c>
      <c r="L51" s="52">
        <v>10609008.23</v>
      </c>
      <c r="M51" s="51">
        <f t="shared" si="3"/>
        <v>2950000</v>
      </c>
      <c r="N51" s="52">
        <f t="shared" si="4"/>
        <v>8333797.34</v>
      </c>
      <c r="O51" s="51">
        <v>7229400</v>
      </c>
      <c r="P51" s="52">
        <v>10624013.23</v>
      </c>
      <c r="Q51" s="51">
        <f t="shared" si="5"/>
        <v>4279400</v>
      </c>
      <c r="R51" s="52">
        <f t="shared" si="6"/>
        <v>15005</v>
      </c>
      <c r="S51" s="51">
        <v>9354400</v>
      </c>
      <c r="T51" s="52">
        <v>10624013.23</v>
      </c>
      <c r="U51" s="51">
        <f t="shared" si="7"/>
        <v>2125000</v>
      </c>
      <c r="V51" s="52">
        <f t="shared" si="8"/>
        <v>0</v>
      </c>
      <c r="W51" s="51">
        <v>9354400</v>
      </c>
      <c r="X51" s="52">
        <v>19323122.23</v>
      </c>
      <c r="Y51" s="51">
        <f t="shared" si="9"/>
        <v>0</v>
      </c>
      <c r="Z51" s="52">
        <f t="shared" si="10"/>
        <v>8699109</v>
      </c>
      <c r="AA51" s="51">
        <v>12430890</v>
      </c>
      <c r="AB51" s="52">
        <v>23554907.23</v>
      </c>
      <c r="AC51" s="51">
        <f t="shared" si="11"/>
        <v>3076490</v>
      </c>
      <c r="AD51" s="52">
        <f t="shared" si="12"/>
        <v>4231785</v>
      </c>
      <c r="AE51" s="51">
        <v>12430890</v>
      </c>
      <c r="AF51" s="52">
        <v>23554907.23</v>
      </c>
      <c r="AG51" s="49">
        <f t="shared" si="16"/>
        <v>89.48689297387395</v>
      </c>
      <c r="AH51" s="49">
        <f t="shared" si="14"/>
        <v>33.168396979183086</v>
      </c>
      <c r="AI51" s="49">
        <f t="shared" si="15"/>
        <v>61.11443071638174</v>
      </c>
      <c r="AJ51" s="53">
        <v>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37312458</v>
      </c>
      <c r="H53" s="17">
        <v>38542300</v>
      </c>
      <c r="I53" s="17">
        <v>0</v>
      </c>
      <c r="J53" s="18">
        <v>0</v>
      </c>
      <c r="K53" s="17">
        <v>2950000</v>
      </c>
      <c r="L53" s="18">
        <v>8012960</v>
      </c>
      <c r="M53" s="17">
        <f t="shared" si="3"/>
        <v>2950000</v>
      </c>
      <c r="N53" s="18">
        <f t="shared" si="4"/>
        <v>8012960</v>
      </c>
      <c r="O53" s="17">
        <v>7229400</v>
      </c>
      <c r="P53" s="18">
        <v>8012960</v>
      </c>
      <c r="Q53" s="17">
        <f t="shared" si="5"/>
        <v>4279400</v>
      </c>
      <c r="R53" s="18">
        <f t="shared" si="6"/>
        <v>0</v>
      </c>
      <c r="S53" s="17">
        <v>9354400</v>
      </c>
      <c r="T53" s="18">
        <v>8012960</v>
      </c>
      <c r="U53" s="17">
        <f t="shared" si="7"/>
        <v>2125000</v>
      </c>
      <c r="V53" s="18">
        <f t="shared" si="8"/>
        <v>0</v>
      </c>
      <c r="W53" s="17">
        <v>9354400</v>
      </c>
      <c r="X53" s="18">
        <v>16709069</v>
      </c>
      <c r="Y53" s="17">
        <f t="shared" si="9"/>
        <v>0</v>
      </c>
      <c r="Z53" s="18">
        <f t="shared" si="10"/>
        <v>8696109</v>
      </c>
      <c r="AA53" s="17">
        <v>12429400</v>
      </c>
      <c r="AB53" s="18">
        <v>20902299</v>
      </c>
      <c r="AC53" s="17">
        <f t="shared" si="11"/>
        <v>3075000</v>
      </c>
      <c r="AD53" s="18">
        <f t="shared" si="12"/>
        <v>4193230</v>
      </c>
      <c r="AE53" s="17">
        <v>12429400</v>
      </c>
      <c r="AF53" s="18">
        <v>20902299</v>
      </c>
      <c r="AG53" s="59">
        <f t="shared" si="16"/>
        <v>68.16820602764413</v>
      </c>
      <c r="AH53" s="59">
        <f t="shared" si="14"/>
        <v>33.31166228716425</v>
      </c>
      <c r="AI53" s="59">
        <f t="shared" si="15"/>
        <v>54.232100834667364</v>
      </c>
      <c r="AJ53" s="55">
        <v>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165657.11</v>
      </c>
      <c r="H55" s="17">
        <v>0</v>
      </c>
      <c r="I55" s="17">
        <v>0</v>
      </c>
      <c r="J55" s="18">
        <v>2275210.89</v>
      </c>
      <c r="K55" s="17">
        <v>0</v>
      </c>
      <c r="L55" s="18">
        <v>2596048.23</v>
      </c>
      <c r="M55" s="17">
        <f t="shared" si="3"/>
        <v>0</v>
      </c>
      <c r="N55" s="18">
        <f t="shared" si="4"/>
        <v>320837.33999999985</v>
      </c>
      <c r="O55" s="17">
        <v>0</v>
      </c>
      <c r="P55" s="18">
        <v>2611053.23</v>
      </c>
      <c r="Q55" s="17">
        <f t="shared" si="5"/>
        <v>0</v>
      </c>
      <c r="R55" s="18">
        <f t="shared" si="6"/>
        <v>15005</v>
      </c>
      <c r="S55" s="17">
        <v>0</v>
      </c>
      <c r="T55" s="18">
        <v>2611053.23</v>
      </c>
      <c r="U55" s="17">
        <f t="shared" si="7"/>
        <v>0</v>
      </c>
      <c r="V55" s="18">
        <f t="shared" si="8"/>
        <v>0</v>
      </c>
      <c r="W55" s="17">
        <v>0</v>
      </c>
      <c r="X55" s="18">
        <v>2614053.23</v>
      </c>
      <c r="Y55" s="17">
        <f t="shared" si="9"/>
        <v>0</v>
      </c>
      <c r="Z55" s="18">
        <f t="shared" si="10"/>
        <v>3000</v>
      </c>
      <c r="AA55" s="17">
        <v>1490</v>
      </c>
      <c r="AB55" s="18">
        <v>2652608.23</v>
      </c>
      <c r="AC55" s="17">
        <f t="shared" si="11"/>
        <v>1490</v>
      </c>
      <c r="AD55" s="18">
        <f t="shared" si="12"/>
        <v>38555</v>
      </c>
      <c r="AE55" s="17">
        <v>1490</v>
      </c>
      <c r="AF55" s="18">
        <v>2652608.23</v>
      </c>
      <c r="AG55" s="59">
        <f t="shared" si="16"/>
        <v>177927.39798657718</v>
      </c>
      <c r="AH55" s="59">
        <f t="shared" si="14"/>
        <v>0.8994482639471377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0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4"/>
        <v>0</v>
      </c>
      <c r="O56" s="17">
        <v>0</v>
      </c>
      <c r="P56" s="18">
        <v>0</v>
      </c>
      <c r="Q56" s="17">
        <f t="shared" si="5"/>
        <v>0</v>
      </c>
      <c r="R56" s="18">
        <f t="shared" si="6"/>
        <v>0</v>
      </c>
      <c r="S56" s="17">
        <v>0</v>
      </c>
      <c r="T56" s="18">
        <v>0</v>
      </c>
      <c r="U56" s="17">
        <f t="shared" si="7"/>
        <v>0</v>
      </c>
      <c r="V56" s="18">
        <f t="shared" si="8"/>
        <v>0</v>
      </c>
      <c r="W56" s="17">
        <v>0</v>
      </c>
      <c r="X56" s="18">
        <v>0</v>
      </c>
      <c r="Y56" s="17">
        <f t="shared" si="9"/>
        <v>0</v>
      </c>
      <c r="Z56" s="18">
        <f t="shared" si="10"/>
        <v>0</v>
      </c>
      <c r="AA56" s="17">
        <v>0</v>
      </c>
      <c r="AB56" s="18">
        <v>0</v>
      </c>
      <c r="AC56" s="17">
        <f t="shared" si="11"/>
        <v>0</v>
      </c>
      <c r="AD56" s="18">
        <f t="shared" si="12"/>
        <v>0</v>
      </c>
      <c r="AE56" s="17">
        <v>0</v>
      </c>
      <c r="AF56" s="18">
        <v>0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79231.23</v>
      </c>
      <c r="H58" s="51">
        <v>40000</v>
      </c>
      <c r="I58" s="51">
        <v>4893.7</v>
      </c>
      <c r="J58" s="52">
        <v>1816.25</v>
      </c>
      <c r="K58" s="51">
        <v>11477.91</v>
      </c>
      <c r="L58" s="52">
        <v>18343.59</v>
      </c>
      <c r="M58" s="51">
        <f t="shared" si="17"/>
        <v>6584.21</v>
      </c>
      <c r="N58" s="52">
        <f t="shared" si="18"/>
        <v>16527.34</v>
      </c>
      <c r="O58" s="51">
        <v>13761.28</v>
      </c>
      <c r="P58" s="52">
        <v>19960.92</v>
      </c>
      <c r="Q58" s="51">
        <f t="shared" si="19"/>
        <v>2283.370000000001</v>
      </c>
      <c r="R58" s="52">
        <f t="shared" si="20"/>
        <v>1617.329999999998</v>
      </c>
      <c r="S58" s="51">
        <v>19046.88</v>
      </c>
      <c r="T58" s="52">
        <v>24717.91</v>
      </c>
      <c r="U58" s="51">
        <f t="shared" si="21"/>
        <v>5285.6</v>
      </c>
      <c r="V58" s="52">
        <f t="shared" si="22"/>
        <v>4756.990000000002</v>
      </c>
      <c r="W58" s="51">
        <v>21992.01</v>
      </c>
      <c r="X58" s="52">
        <v>24717.91</v>
      </c>
      <c r="Y58" s="51">
        <f t="shared" si="23"/>
        <v>2945.1299999999974</v>
      </c>
      <c r="Z58" s="52">
        <f t="shared" si="24"/>
        <v>0</v>
      </c>
      <c r="AA58" s="51">
        <v>23242.47</v>
      </c>
      <c r="AB58" s="52">
        <v>27335.94</v>
      </c>
      <c r="AC58" s="51">
        <f t="shared" si="25"/>
        <v>1250.4600000000028</v>
      </c>
      <c r="AD58" s="52">
        <f t="shared" si="26"/>
        <v>2618.029999999999</v>
      </c>
      <c r="AE58" s="51">
        <v>23242.47</v>
      </c>
      <c r="AF58" s="52">
        <v>27335.94</v>
      </c>
      <c r="AG58" s="49">
        <f t="shared" si="16"/>
        <v>17.612026604745527</v>
      </c>
      <c r="AH58" s="49">
        <f t="shared" si="27"/>
        <v>29.334985712073387</v>
      </c>
      <c r="AI58" s="49">
        <f t="shared" si="28"/>
        <v>68.33985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46659.31</v>
      </c>
      <c r="H59" s="17">
        <v>16000</v>
      </c>
      <c r="I59" s="17">
        <v>0</v>
      </c>
      <c r="J59" s="18">
        <v>1583.56</v>
      </c>
      <c r="K59" s="17">
        <v>13.31</v>
      </c>
      <c r="L59" s="18">
        <v>1938.91</v>
      </c>
      <c r="M59" s="17">
        <f t="shared" si="17"/>
        <v>13.31</v>
      </c>
      <c r="N59" s="18">
        <f t="shared" si="18"/>
        <v>355.35000000000014</v>
      </c>
      <c r="O59" s="17">
        <v>13.31</v>
      </c>
      <c r="P59" s="18">
        <v>1958.76</v>
      </c>
      <c r="Q59" s="17">
        <f t="shared" si="19"/>
        <v>0</v>
      </c>
      <c r="R59" s="18">
        <f t="shared" si="20"/>
        <v>19.84999999999991</v>
      </c>
      <c r="S59" s="17">
        <v>155.17</v>
      </c>
      <c r="T59" s="18">
        <v>1960.66</v>
      </c>
      <c r="U59" s="17">
        <f t="shared" si="21"/>
        <v>141.85999999999999</v>
      </c>
      <c r="V59" s="18">
        <f t="shared" si="22"/>
        <v>1.900000000000091</v>
      </c>
      <c r="W59" s="17">
        <v>185.16</v>
      </c>
      <c r="X59" s="18">
        <v>1960.66</v>
      </c>
      <c r="Y59" s="17">
        <f t="shared" si="23"/>
        <v>29.99000000000001</v>
      </c>
      <c r="Z59" s="18">
        <f t="shared" si="24"/>
        <v>0</v>
      </c>
      <c r="AA59" s="17">
        <v>257.5</v>
      </c>
      <c r="AB59" s="18">
        <v>2043.29</v>
      </c>
      <c r="AC59" s="17">
        <f t="shared" si="25"/>
        <v>72.34</v>
      </c>
      <c r="AD59" s="18">
        <f t="shared" si="26"/>
        <v>82.62999999999988</v>
      </c>
      <c r="AE59" s="17">
        <v>257.5</v>
      </c>
      <c r="AF59" s="18">
        <v>2043.29</v>
      </c>
      <c r="AG59" s="59">
        <f t="shared" si="16"/>
        <v>693.5106796116504</v>
      </c>
      <c r="AH59" s="59">
        <f t="shared" si="27"/>
        <v>0.5518727130769829</v>
      </c>
      <c r="AI59" s="59">
        <f t="shared" si="28"/>
        <v>12.770562499999999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7943.34</v>
      </c>
      <c r="H60" s="57">
        <v>13000</v>
      </c>
      <c r="I60" s="57">
        <v>4442</v>
      </c>
      <c r="J60" s="57">
        <v>0</v>
      </c>
      <c r="K60" s="57">
        <v>7206</v>
      </c>
      <c r="L60" s="57">
        <v>0</v>
      </c>
      <c r="M60" s="17">
        <f t="shared" si="17"/>
        <v>2764</v>
      </c>
      <c r="N60" s="18">
        <f t="shared" si="18"/>
        <v>0</v>
      </c>
      <c r="O60" s="17">
        <v>7503.34</v>
      </c>
      <c r="P60" s="18">
        <v>0</v>
      </c>
      <c r="Q60" s="17">
        <f t="shared" si="19"/>
        <v>297.34000000000015</v>
      </c>
      <c r="R60" s="18">
        <f t="shared" si="20"/>
        <v>0</v>
      </c>
      <c r="S60" s="17">
        <v>7879.34</v>
      </c>
      <c r="T60" s="18">
        <v>0</v>
      </c>
      <c r="U60" s="17">
        <f t="shared" si="21"/>
        <v>376</v>
      </c>
      <c r="V60" s="18">
        <f t="shared" si="22"/>
        <v>0</v>
      </c>
      <c r="W60" s="17">
        <v>7893.34</v>
      </c>
      <c r="X60" s="18">
        <v>0</v>
      </c>
      <c r="Y60" s="17">
        <f t="shared" si="23"/>
        <v>14</v>
      </c>
      <c r="Z60" s="18">
        <f t="shared" si="24"/>
        <v>0</v>
      </c>
      <c r="AA60" s="17">
        <v>7893.34</v>
      </c>
      <c r="AB60" s="18">
        <v>0</v>
      </c>
      <c r="AC60" s="17">
        <f t="shared" si="25"/>
        <v>0</v>
      </c>
      <c r="AD60" s="18">
        <f t="shared" si="26"/>
        <v>0</v>
      </c>
      <c r="AE60" s="17">
        <v>7893.34</v>
      </c>
      <c r="AF60" s="18">
        <v>0</v>
      </c>
      <c r="AG60" s="59">
        <f t="shared" si="16"/>
        <v>0</v>
      </c>
      <c r="AH60" s="59">
        <f t="shared" si="27"/>
        <v>99.37054186274288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96.05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17">
        <f t="shared" si="17"/>
        <v>0</v>
      </c>
      <c r="N61" s="18">
        <f t="shared" si="18"/>
        <v>0</v>
      </c>
      <c r="O61" s="17">
        <v>0</v>
      </c>
      <c r="P61" s="18">
        <v>0</v>
      </c>
      <c r="Q61" s="17">
        <f t="shared" si="19"/>
        <v>0</v>
      </c>
      <c r="R61" s="18">
        <f t="shared" si="20"/>
        <v>0</v>
      </c>
      <c r="S61" s="17">
        <v>0</v>
      </c>
      <c r="T61" s="18">
        <v>0</v>
      </c>
      <c r="U61" s="17">
        <f t="shared" si="21"/>
        <v>0</v>
      </c>
      <c r="V61" s="18">
        <f t="shared" si="22"/>
        <v>0</v>
      </c>
      <c r="W61" s="17">
        <v>0</v>
      </c>
      <c r="X61" s="18">
        <v>0</v>
      </c>
      <c r="Y61" s="17">
        <f t="shared" si="23"/>
        <v>0</v>
      </c>
      <c r="Z61" s="18">
        <f t="shared" si="24"/>
        <v>0</v>
      </c>
      <c r="AA61" s="17">
        <v>0</v>
      </c>
      <c r="AB61" s="18">
        <v>0</v>
      </c>
      <c r="AC61" s="17">
        <f t="shared" si="25"/>
        <v>0</v>
      </c>
      <c r="AD61" s="18">
        <f t="shared" si="26"/>
        <v>0</v>
      </c>
      <c r="AE61" s="17">
        <v>0</v>
      </c>
      <c r="AF61" s="18">
        <v>0</v>
      </c>
      <c r="AG61" s="59">
        <f t="shared" si="16"/>
        <v>0</v>
      </c>
      <c r="AH61" s="59">
        <f t="shared" si="27"/>
        <v>0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24532.53</v>
      </c>
      <c r="H62" s="57">
        <v>11000</v>
      </c>
      <c r="I62" s="57">
        <v>451.7</v>
      </c>
      <c r="J62" s="57">
        <v>232.69</v>
      </c>
      <c r="K62" s="57">
        <v>4258.6</v>
      </c>
      <c r="L62" s="57">
        <v>16404.68</v>
      </c>
      <c r="M62" s="17">
        <f t="shared" si="17"/>
        <v>3806.9000000000005</v>
      </c>
      <c r="N62" s="18">
        <f t="shared" si="18"/>
        <v>16171.99</v>
      </c>
      <c r="O62" s="17">
        <v>6244.63</v>
      </c>
      <c r="P62" s="18">
        <v>18002.16</v>
      </c>
      <c r="Q62" s="17">
        <f t="shared" si="19"/>
        <v>1986.0299999999997</v>
      </c>
      <c r="R62" s="18">
        <f t="shared" si="20"/>
        <v>1597.4799999999996</v>
      </c>
      <c r="S62" s="17">
        <v>11012.37</v>
      </c>
      <c r="T62" s="18">
        <v>22757.25</v>
      </c>
      <c r="U62" s="17">
        <f t="shared" si="21"/>
        <v>4767.740000000001</v>
      </c>
      <c r="V62" s="18">
        <f t="shared" si="22"/>
        <v>4755.09</v>
      </c>
      <c r="W62" s="17">
        <v>13913.51</v>
      </c>
      <c r="X62" s="18">
        <v>22757.25</v>
      </c>
      <c r="Y62" s="17">
        <f t="shared" si="23"/>
        <v>2901.1399999999994</v>
      </c>
      <c r="Z62" s="18">
        <f t="shared" si="24"/>
        <v>0</v>
      </c>
      <c r="AA62" s="17">
        <v>15091.63</v>
      </c>
      <c r="AB62" s="18">
        <v>25292.65</v>
      </c>
      <c r="AC62" s="17">
        <f t="shared" si="25"/>
        <v>1178.119999999999</v>
      </c>
      <c r="AD62" s="18">
        <f t="shared" si="26"/>
        <v>2535.4000000000015</v>
      </c>
      <c r="AE62" s="17">
        <v>15091.63</v>
      </c>
      <c r="AF62" s="18">
        <v>25292.65</v>
      </c>
      <c r="AG62" s="59">
        <f t="shared" si="16"/>
        <v>67.59389144843865</v>
      </c>
      <c r="AH62" s="59">
        <f t="shared" si="27"/>
        <v>61.516810536866764</v>
      </c>
      <c r="AI62" s="59">
        <f t="shared" si="28"/>
        <v>229.93318181818182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100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7"/>
        <v>0</v>
      </c>
      <c r="N63" s="52">
        <f t="shared" si="18"/>
        <v>0</v>
      </c>
      <c r="O63" s="51">
        <v>0</v>
      </c>
      <c r="P63" s="52">
        <v>0</v>
      </c>
      <c r="Q63" s="51">
        <f t="shared" si="19"/>
        <v>0</v>
      </c>
      <c r="R63" s="52">
        <f t="shared" si="20"/>
        <v>0</v>
      </c>
      <c r="S63" s="51">
        <v>0</v>
      </c>
      <c r="T63" s="52">
        <v>0</v>
      </c>
      <c r="U63" s="51">
        <f t="shared" si="21"/>
        <v>0</v>
      </c>
      <c r="V63" s="52">
        <f t="shared" si="22"/>
        <v>0</v>
      </c>
      <c r="W63" s="51">
        <v>0</v>
      </c>
      <c r="X63" s="52">
        <v>0</v>
      </c>
      <c r="Y63" s="51">
        <f t="shared" si="23"/>
        <v>0</v>
      </c>
      <c r="Z63" s="52">
        <f t="shared" si="24"/>
        <v>0</v>
      </c>
      <c r="AA63" s="51">
        <v>0</v>
      </c>
      <c r="AB63" s="52">
        <v>0</v>
      </c>
      <c r="AC63" s="51">
        <f t="shared" si="25"/>
        <v>0</v>
      </c>
      <c r="AD63" s="52">
        <f t="shared" si="26"/>
        <v>0</v>
      </c>
      <c r="AE63" s="51">
        <v>0</v>
      </c>
      <c r="AF63" s="52">
        <v>0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100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7"/>
        <v>0</v>
      </c>
      <c r="N65" s="18">
        <f t="shared" si="18"/>
        <v>0</v>
      </c>
      <c r="O65" s="17">
        <v>0</v>
      </c>
      <c r="P65" s="18">
        <v>0</v>
      </c>
      <c r="Q65" s="17">
        <f t="shared" si="19"/>
        <v>0</v>
      </c>
      <c r="R65" s="18">
        <f t="shared" si="20"/>
        <v>0</v>
      </c>
      <c r="S65" s="17">
        <v>0</v>
      </c>
      <c r="T65" s="18">
        <v>0</v>
      </c>
      <c r="U65" s="17">
        <f t="shared" si="21"/>
        <v>0</v>
      </c>
      <c r="V65" s="18">
        <f t="shared" si="22"/>
        <v>0</v>
      </c>
      <c r="W65" s="17">
        <v>0</v>
      </c>
      <c r="X65" s="18">
        <v>0</v>
      </c>
      <c r="Y65" s="17">
        <f t="shared" si="23"/>
        <v>0</v>
      </c>
      <c r="Z65" s="18">
        <f t="shared" si="24"/>
        <v>0</v>
      </c>
      <c r="AA65" s="17">
        <v>0</v>
      </c>
      <c r="AB65" s="18">
        <v>0</v>
      </c>
      <c r="AC65" s="17">
        <f t="shared" si="25"/>
        <v>0</v>
      </c>
      <c r="AD65" s="18">
        <f t="shared" si="26"/>
        <v>0</v>
      </c>
      <c r="AE65" s="17">
        <v>0</v>
      </c>
      <c r="AF65" s="18">
        <v>0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12.75">
      <c r="E78" s="45" t="s">
        <v>1</v>
      </c>
    </row>
    <row r="79" ht="12.75">
      <c r="E79" s="45" t="s">
        <v>1</v>
      </c>
    </row>
    <row r="80" ht="12.75">
      <c r="E80" s="45" t="s">
        <v>1</v>
      </c>
    </row>
    <row r="81" ht="12.75">
      <c r="E81" s="45" t="s">
        <v>1</v>
      </c>
    </row>
    <row r="82" ht="12.75">
      <c r="E82" s="45" t="s">
        <v>1</v>
      </c>
    </row>
    <row r="83" ht="12.75">
      <c r="E83" s="45" t="s">
        <v>1</v>
      </c>
    </row>
    <row r="84" ht="12.75">
      <c r="E84" s="45" t="s">
        <v>1</v>
      </c>
    </row>
    <row r="85" ht="12.75">
      <c r="E85" s="45" t="s">
        <v>1</v>
      </c>
    </row>
    <row r="86" ht="12.75">
      <c r="E86" s="45" t="s">
        <v>1</v>
      </c>
    </row>
    <row r="87" ht="12.75">
      <c r="E87" s="45" t="s">
        <v>1</v>
      </c>
    </row>
    <row r="88" ht="12.75">
      <c r="E88" s="45" t="s">
        <v>1</v>
      </c>
    </row>
    <row r="89" ht="12.75">
      <c r="E89" s="45" t="s">
        <v>1</v>
      </c>
    </row>
    <row r="90" ht="12.75">
      <c r="E90" s="45" t="s">
        <v>1</v>
      </c>
    </row>
    <row r="91" ht="12.75">
      <c r="E91" s="45" t="s">
        <v>1</v>
      </c>
    </row>
    <row r="92" ht="12.75">
      <c r="E92" s="45" t="s">
        <v>1</v>
      </c>
    </row>
    <row r="93" ht="12.75">
      <c r="E93" s="45" t="s">
        <v>1</v>
      </c>
    </row>
    <row r="94" ht="12.75">
      <c r="E94" s="45" t="s">
        <v>1</v>
      </c>
    </row>
    <row r="95" ht="12.75">
      <c r="E95" s="45" t="s">
        <v>1</v>
      </c>
    </row>
    <row r="96" ht="12.75">
      <c r="E96" s="45" t="s">
        <v>1</v>
      </c>
    </row>
    <row r="97" ht="12.75">
      <c r="E97" s="45" t="s">
        <v>1</v>
      </c>
    </row>
    <row r="98" ht="12.75">
      <c r="E98" s="45" t="s">
        <v>1</v>
      </c>
    </row>
    <row r="99" ht="12.75">
      <c r="E99" s="45" t="s">
        <v>1</v>
      </c>
    </row>
    <row r="100" ht="12.75">
      <c r="E100" s="45" t="s">
        <v>1</v>
      </c>
    </row>
    <row r="101" ht="12.75">
      <c r="E101" s="45" t="s">
        <v>1</v>
      </c>
    </row>
    <row r="102" ht="12.75">
      <c r="E102" s="45" t="s">
        <v>1</v>
      </c>
    </row>
    <row r="103" ht="12.75">
      <c r="E103" s="45" t="s">
        <v>1</v>
      </c>
    </row>
    <row r="104" ht="12.75">
      <c r="E104" s="45" t="s">
        <v>1</v>
      </c>
    </row>
    <row r="105" ht="12.75">
      <c r="E105" s="45" t="s">
        <v>1</v>
      </c>
    </row>
    <row r="106" ht="12.75">
      <c r="E106" s="45" t="s">
        <v>1</v>
      </c>
    </row>
    <row r="107" ht="12.75">
      <c r="E107" s="45" t="s">
        <v>1</v>
      </c>
    </row>
    <row r="108" ht="12.75">
      <c r="E108" s="45" t="s">
        <v>1</v>
      </c>
    </row>
    <row r="109" ht="12.75">
      <c r="E109" s="45" t="s">
        <v>1</v>
      </c>
    </row>
    <row r="110" ht="12.75">
      <c r="E110" s="45" t="s">
        <v>1</v>
      </c>
    </row>
    <row r="111" ht="12.75">
      <c r="E111" s="45" t="s">
        <v>1</v>
      </c>
    </row>
    <row r="112" ht="12.75">
      <c r="E112" s="45" t="s">
        <v>1</v>
      </c>
    </row>
    <row r="113" ht="12.75">
      <c r="E113" s="45" t="s">
        <v>1</v>
      </c>
    </row>
    <row r="114" ht="12.75">
      <c r="E114" s="45" t="s">
        <v>1</v>
      </c>
    </row>
    <row r="115" ht="12.75">
      <c r="E115" s="45" t="s">
        <v>1</v>
      </c>
    </row>
    <row r="116" ht="12.75">
      <c r="E116" s="45" t="s">
        <v>1</v>
      </c>
    </row>
    <row r="117" ht="12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.75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.75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.75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.75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.75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.75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.75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.75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.75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.75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.75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.75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.75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.75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.75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.75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.75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.75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.75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mergeCells count="20"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2011-07-27T11:26:26Z</cp:lastPrinted>
  <dcterms:created xsi:type="dcterms:W3CDTF">2011-07-27T11:27:32Z</dcterms:created>
  <dcterms:modified xsi:type="dcterms:W3CDTF">2011-07-27T11:27:32Z</dcterms:modified>
  <cp:category/>
  <cp:version/>
  <cp:contentType/>
  <cp:contentStatus/>
</cp:coreProperties>
</file>