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<sst xmlns="http://schemas.openxmlformats.org/spreadsheetml/2006/main" count="482" uniqueCount="135">
  <si>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</si>
  <si>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</si>
  <si>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</si>
  <si>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</si>
  <si>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</si>
  <si>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</si>
  <si>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</si>
  <si>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</si>
  <si>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</si>
  <si>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</si>
  <si>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</si>
  <si>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</si>
  <si>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</si>
  <si>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</si>
  <si>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</si>
  <si>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</si>
  <si>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</si>
  <si>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</si>
  <si>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</si>
  <si>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</si>
  <si>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</si>
  <si>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</si>
  <si>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</si>
  <si>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</si>
  <si>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</si>
  <si>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</si>
  <si>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</si>
  <si>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</si>
  <si>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</si>
  <si>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</si>
  <si>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</si>
  <si>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</si>
  <si>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</si>
  <si>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</si>
  <si>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</si>
  <si>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</si>
  <si>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</si>
  <si>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</si>
  <si>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</si>
  <si>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</si>
  <si>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</si>
  <si>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</si>
  <si>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</si>
  <si>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</si>
  <si>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</si>
  <si>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</si>
  <si>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</si>
  <si>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</si>
  <si>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</si>
  <si>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</si>
  <si>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</si>
  <si>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</si>
  <si>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</si>
  <si>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</si>
  <si>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</si>
  <si>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</si>
  <si>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</si>
  <si>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</si>
  <si>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</si>
  <si>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</si>
  <si>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</si>
  <si>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</si>
  <si>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</si>
  <si>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</si>
  <si>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</si>
  <si>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</si>
  <si>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</si>
  <si>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</si>
  <si>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</si>
  <si>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</si>
  <si>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</si>
  <si>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</si>
  <si>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</si>
  <si>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</si>
  <si>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</si>
  <si>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</si>
  <si>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</si>
  <si>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</si>
  <si>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</si>
  <si>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</si>
  <si>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</si>
  <si>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</si>
  <si>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</si>
  <si>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</si>
  <si>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</si>
  <si>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</si>
  <si>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</si>
  <si>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</si>
  <si>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</si>
  <si>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</si>
  <si>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</si>
  <si>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</si>
  <si>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</si>
  <si>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</si>
  <si>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</si>
  <si>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</si>
  <si>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</si>
  <si>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</si>
  <si>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</si>
  <si>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</si>
  <si>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</si>
  <si>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</si>
  <si>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</si>
  <si>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</si>
  <si>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</si>
  <si>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</si>
  <si>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</si>
  <si>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</si>
  <si>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</si>
  <si>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</si>
  <si>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</si>
  <si>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</si>
  <si>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</si>
  <si>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</si>
  <si>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</si>
  <si>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</si>
  <si>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</si>
  <si>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</si>
  <si>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</si>
  <si>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</si>
  <si>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</si>
  <si>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</si>
  <si>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</si>
  <si>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</si>
  <si>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</si>
  <si>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</si>
  <si>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</si>
  <si>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</si>
  <si>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</si>
  <si>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</si>
  <si>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</si>
  <si>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</si>
  <si>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2012</t>
  </si>
  <si>
    <t>38.77.00.01 - ÜST YÖNETİM, AKADEMİK VE İDARİ BİRİMLER</t>
  </si>
  <si>
    <t>38.77.00.01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</si>
</sst>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19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19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7" bestFit="1" customWidth="1"/>
    <col min="8" max="8" width="9.375" style="17" bestFit="1" customWidth="1"/>
    <col min="9" max="9" width="8.125" style="17" bestFit="1" customWidth="1"/>
    <col min="10" max="10" width="8.375" style="17" bestFit="1" customWidth="1"/>
    <col min="11" max="12" width="21.25390625" style="17" hidden="1" customWidth="1"/>
    <col min="13" max="13" width="8.125" style="17" bestFit="1" customWidth="1"/>
    <col min="14" max="14" width="9.25390625" style="17" bestFit="1" customWidth="1"/>
    <col min="15" max="15" width="21.25390625" style="17" hidden="1" customWidth="1"/>
    <col min="16" max="16" width="10.75390625" style="17" hidden="1" customWidth="1"/>
    <col min="17" max="18" width="8.00390625" style="17" bestFit="1" customWidth="1"/>
    <col min="19" max="19" width="21.25390625" style="17" hidden="1" customWidth="1"/>
    <col min="20" max="20" width="11.375" style="17" hidden="1" customWidth="1"/>
    <col min="21" max="22" width="8.625" style="17" bestFit="1" customWidth="1"/>
    <col min="23" max="23" width="21.25390625" style="17" hidden="1" customWidth="1"/>
    <col min="24" max="24" width="11.625" style="17" hidden="1" customWidth="1"/>
    <col min="25" max="25" width="8.00390625" style="17" bestFit="1" customWidth="1"/>
    <col min="26" max="26" width="7.75390625" style="17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256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1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2" t="s">
        <v>5</v>
      </c>
      <c r="B5" s="13" t="s">
        <v>134</v>
      </c>
      <c r="C5" s="8" t="s">
        <v>1</v>
      </c>
      <c r="D5" s="8" t="s">
        <v>1</v>
      </c>
      <c r="E5" s="8" t="s">
        <v>1</v>
      </c>
      <c r="F5" s="14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1</v>
      </c>
      <c r="L5" s="15" t="s">
        <v>1</v>
      </c>
      <c r="M5" s="15" t="s">
        <v>1</v>
      </c>
      <c r="N5" s="15" t="s">
        <v>1</v>
      </c>
      <c r="O5" s="15" t="s">
        <v>1</v>
      </c>
      <c r="P5" s="15" t="s">
        <v>1</v>
      </c>
      <c r="Q5" s="15" t="s">
        <v>1</v>
      </c>
      <c r="R5" s="15" t="s">
        <v>1</v>
      </c>
      <c r="S5" s="15" t="s">
        <v>1</v>
      </c>
      <c r="T5" s="15" t="s">
        <v>1</v>
      </c>
      <c r="U5" s="15" t="s">
        <v>1</v>
      </c>
      <c r="V5" s="15" t="s">
        <v>1</v>
      </c>
      <c r="W5" s="15" t="s">
        <v>1</v>
      </c>
      <c r="X5" s="15" t="s">
        <v>1</v>
      </c>
      <c r="Y5" s="15" t="s">
        <v>1</v>
      </c>
      <c r="Z5" s="15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15" t="s">
        <v>1</v>
      </c>
      <c r="P6" s="15" t="s">
        <v>1</v>
      </c>
      <c r="Q6" s="15" t="s">
        <v>1</v>
      </c>
      <c r="R6" s="15" t="s">
        <v>1</v>
      </c>
      <c r="S6" s="15" t="s">
        <v>1</v>
      </c>
      <c r="T6" s="15" t="s">
        <v>1</v>
      </c>
      <c r="U6" s="15" t="s">
        <v>1</v>
      </c>
      <c r="V6" s="15" t="s">
        <v>1</v>
      </c>
      <c r="W6" s="15" t="s">
        <v>1</v>
      </c>
      <c r="X6" s="15" t="s">
        <v>1</v>
      </c>
      <c r="Y6" s="15" t="s">
        <v>1</v>
      </c>
      <c r="Z6" s="15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 t="s">
        <v>1</v>
      </c>
      <c r="N7" s="16" t="s">
        <v>1</v>
      </c>
      <c r="O7" s="16" t="s">
        <v>1</v>
      </c>
      <c r="P7" s="16" t="s">
        <v>1</v>
      </c>
      <c r="Q7" s="16" t="s">
        <v>1</v>
      </c>
      <c r="R7" s="16" t="s">
        <v>1</v>
      </c>
      <c r="S7" s="16" t="s">
        <v>1</v>
      </c>
      <c r="T7" s="16" t="s">
        <v>1</v>
      </c>
      <c r="U7" s="16" t="s">
        <v>1</v>
      </c>
      <c r="V7" s="16" t="s">
        <v>1</v>
      </c>
      <c r="W7" s="16" t="s">
        <v>1</v>
      </c>
      <c r="X7" s="16" t="s">
        <v>1</v>
      </c>
      <c r="Y7" s="16" t="s">
        <v>1</v>
      </c>
      <c r="Z7" s="16" t="s">
        <v>1</v>
      </c>
      <c r="AA7" s="16" t="s">
        <v>1</v>
      </c>
      <c r="AC7" s="16" t="s">
        <v>1</v>
      </c>
    </row>
    <row r="8" ht="13.5" hidden="1"/>
    <row r="9" ht="13.5" hidden="1"/>
    <row r="11" spans="6:36" ht="22.5" customHeight="1">
      <c r="F11" s="44" t="s">
        <v>7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  <c r="P11" s="44" t="s">
        <v>1</v>
      </c>
      <c r="Q11" s="44" t="s">
        <v>1</v>
      </c>
      <c r="R11" s="44" t="s">
        <v>1</v>
      </c>
      <c r="S11" s="44" t="s">
        <v>1</v>
      </c>
      <c r="T11" s="44" t="s">
        <v>1</v>
      </c>
      <c r="U11" s="44" t="s">
        <v>1</v>
      </c>
      <c r="V11" s="44" t="s">
        <v>1</v>
      </c>
      <c r="W11" s="44" t="s">
        <v>1</v>
      </c>
      <c r="X11" s="44" t="s">
        <v>1</v>
      </c>
      <c r="Y11" s="44" t="s">
        <v>1</v>
      </c>
      <c r="Z11" s="44" t="s">
        <v>1</v>
      </c>
      <c r="AA11" s="44" t="s">
        <v>1</v>
      </c>
      <c r="AB11" s="44" t="s">
        <v>1</v>
      </c>
      <c r="AC11" s="44" t="s">
        <v>1</v>
      </c>
      <c r="AD11" s="44" t="s">
        <v>1</v>
      </c>
      <c r="AE11" s="44" t="s">
        <v>1</v>
      </c>
      <c r="AF11" s="44" t="s">
        <v>1</v>
      </c>
      <c r="AG11" s="44" t="s">
        <v>1</v>
      </c>
      <c r="AH11" s="44" t="s">
        <v>1</v>
      </c>
      <c r="AI11" s="44" t="s">
        <v>1</v>
      </c>
      <c r="AJ11" s="44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7" t="s">
        <v>11</v>
      </c>
      <c r="N13" s="17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-1</v>
      </c>
      <c r="H14" s="7">
        <f>ButceYil</f>
        <v>0</v>
      </c>
      <c r="I14" s="7">
        <f>ButceYil-1</f>
        <v>-1</v>
      </c>
      <c r="J14" s="7">
        <f>ButceYil</f>
        <v>0</v>
      </c>
      <c r="K14" s="7">
        <f>ButceYil-1</f>
        <v>-1</v>
      </c>
      <c r="L14" s="7">
        <f>ButceYil</f>
        <v>0</v>
      </c>
      <c r="O14" s="7">
        <f>ButceYil-1</f>
        <v>-1</v>
      </c>
      <c r="P14" s="7">
        <f>ButceYil</f>
        <v>0</v>
      </c>
      <c r="Q14" s="7">
        <f>ButceYil-1</f>
        <v>-1</v>
      </c>
      <c r="R14" s="7">
        <f>ButceYil</f>
        <v>0</v>
      </c>
      <c r="S14" s="7">
        <f>ButceYil-1</f>
        <v>-1</v>
      </c>
      <c r="T14" s="7">
        <f>ButceYil</f>
        <v>0</v>
      </c>
      <c r="U14" s="7">
        <f>ButceYil-1</f>
        <v>-1</v>
      </c>
      <c r="V14" s="7">
        <f>ButceYil</f>
        <v>0</v>
      </c>
      <c r="W14" s="7">
        <f>ButceYil-1</f>
        <v>-1</v>
      </c>
      <c r="X14" s="7">
        <f>ButceYil</f>
        <v>0</v>
      </c>
      <c r="Y14" s="7">
        <f>ButceYil-1</f>
        <v>-1</v>
      </c>
      <c r="Z14" s="7">
        <f>ButceYil</f>
        <v>0</v>
      </c>
      <c r="AA14" s="7">
        <f>ButceYil-1</f>
        <v>-1</v>
      </c>
      <c r="AB14" s="7">
        <f>ButceYil</f>
        <v>0</v>
      </c>
      <c r="AC14" s="7">
        <f>ButceYil-1</f>
        <v>-1</v>
      </c>
      <c r="AD14" s="7">
        <f>ButceYil</f>
        <v>0</v>
      </c>
      <c r="AE14" s="7">
        <f>ButceYil-1</f>
        <v>-1</v>
      </c>
      <c r="AF14" s="7">
        <f>ButceYil</f>
        <v>0</v>
      </c>
      <c r="AJ14" s="9">
        <f>ButceYil</f>
        <v>0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7">
        <f>KurKod</f>
        <v>0</v>
      </c>
      <c r="H17" s="17">
        <f>KurKod</f>
        <v>0</v>
      </c>
      <c r="I17" s="17">
        <f>KurKod</f>
        <v>0</v>
      </c>
      <c r="J17" s="17">
        <f>KurKod</f>
        <v>0</v>
      </c>
      <c r="K17" s="17">
        <f>KurKod</f>
        <v>0</v>
      </c>
      <c r="L17" s="17">
        <f>KurKod</f>
        <v>0</v>
      </c>
      <c r="O17" s="17">
        <f>KurKod</f>
        <v>0</v>
      </c>
      <c r="P17" s="17">
        <f>KurKod</f>
        <v>0</v>
      </c>
      <c r="Q17" s="17">
        <f>KurKod</f>
        <v>0</v>
      </c>
      <c r="R17" s="17">
        <f>KurKod</f>
        <v>0</v>
      </c>
      <c r="S17" s="17">
        <f>KurKod</f>
        <v>0</v>
      </c>
      <c r="T17" s="17">
        <f>KurKod</f>
        <v>0</v>
      </c>
      <c r="U17" s="17">
        <f>KurKod</f>
        <v>0</v>
      </c>
      <c r="V17" s="17">
        <f>KurKod</f>
        <v>0</v>
      </c>
      <c r="W17" s="17">
        <f>KurKod</f>
        <v>0</v>
      </c>
      <c r="X17" s="17">
        <f>KurKod</f>
        <v>0</v>
      </c>
      <c r="Y17" s="17">
        <f>KurKod</f>
        <v>0</v>
      </c>
      <c r="Z17" s="17">
        <f>KurKod</f>
        <v>0</v>
      </c>
      <c r="AA17" s="17">
        <f>KurKod</f>
        <v>0</v>
      </c>
      <c r="AB17" s="17">
        <f>KurKod</f>
        <v>0</v>
      </c>
      <c r="AC17" s="17">
        <f>KurKod</f>
        <v>0</v>
      </c>
      <c r="AD17" s="17">
        <f>KurKod</f>
        <v>0</v>
      </c>
      <c r="AE17" s="17">
        <f>KurKod</f>
        <v>0</v>
      </c>
      <c r="AF17" s="17">
        <f>KurKod</f>
        <v>0</v>
      </c>
      <c r="AJ17" s="9">
        <f>KurKod</f>
        <v>0</v>
      </c>
    </row>
    <row r="18" spans="6:32" ht="16.5" customHeight="1" hidden="1">
      <c r="F18" s="6" t="s">
        <v>1</v>
      </c>
      <c r="AA18" s="17" t="s">
        <v>1</v>
      </c>
      <c r="AB18" s="17" t="s">
        <v>1</v>
      </c>
      <c r="AC18" s="17" t="s">
        <v>1</v>
      </c>
      <c r="AD18" s="17" t="s">
        <v>1</v>
      </c>
      <c r="AE18" s="17" t="s">
        <v>1</v>
      </c>
      <c r="AF18" s="17" t="s">
        <v>1</v>
      </c>
    </row>
    <row r="19" spans="6:32" ht="16.5" customHeight="1">
      <c r="F19" s="18" t="s">
        <v>17</v>
      </c>
      <c r="G19" s="19">
        <f>ButceYil</f>
        <v>0</v>
      </c>
      <c r="AA19" s="17" t="s">
        <v>1</v>
      </c>
      <c r="AB19" s="17" t="s">
        <v>1</v>
      </c>
      <c r="AC19" s="17" t="s">
        <v>1</v>
      </c>
      <c r="AD19" s="17" t="s">
        <v>1</v>
      </c>
      <c r="AE19" s="17" t="s">
        <v>1</v>
      </c>
      <c r="AF19" s="17" t="s">
        <v>1</v>
      </c>
    </row>
    <row r="20" spans="6:30" ht="17.25" customHeight="1">
      <c r="F20" s="20" t="s">
        <v>18</v>
      </c>
      <c r="G20" s="46">
        <f>Kurum</f>
        <v>0</v>
      </c>
      <c r="H20" s="46" t="s">
        <v>1</v>
      </c>
      <c r="I20" s="46" t="s">
        <v>1</v>
      </c>
      <c r="J20" s="46" t="s">
        <v>1</v>
      </c>
      <c r="K20" s="46" t="s">
        <v>1</v>
      </c>
      <c r="L20" s="46" t="s">
        <v>1</v>
      </c>
      <c r="M20" s="46" t="s">
        <v>1</v>
      </c>
      <c r="N20" s="46" t="s">
        <v>1</v>
      </c>
      <c r="O20" s="46" t="s">
        <v>1</v>
      </c>
      <c r="P20" s="46" t="s">
        <v>1</v>
      </c>
      <c r="Q20" s="46" t="s">
        <v>1</v>
      </c>
      <c r="R20" s="46" t="s">
        <v>1</v>
      </c>
      <c r="S20" s="46" t="s">
        <v>1</v>
      </c>
      <c r="T20" s="46" t="s">
        <v>1</v>
      </c>
      <c r="U20" s="46" t="s">
        <v>1</v>
      </c>
      <c r="V20" s="46" t="s">
        <v>1</v>
      </c>
      <c r="AA20" s="17" t="s">
        <v>1</v>
      </c>
      <c r="AB20" s="17" t="s">
        <v>1</v>
      </c>
      <c r="AC20" s="17" t="s">
        <v>1</v>
      </c>
      <c r="AD20" s="17" t="s">
        <v>1</v>
      </c>
    </row>
    <row r="21" spans="6:36" ht="33.75" customHeight="1">
      <c r="F21" s="42" t="s">
        <v>1</v>
      </c>
      <c r="G21" s="45" t="str">
        <f>ButceYil-1&amp;" "&amp;"GERÇEKLEŞME TOPLAMI"</f>
        <v>-1 GERÇEKLEŞME TOPLAMI</v>
      </c>
      <c r="H21" s="45" t="str">
        <f>ButceYil&amp;" "&amp;"BAŞLANGIÇ ÖDENEĞİ"</f>
        <v> BAŞLANGIÇ ÖDENEĞİ</v>
      </c>
      <c r="I21" s="45" t="s">
        <v>19</v>
      </c>
      <c r="J21" s="45" t="s">
        <v>1</v>
      </c>
      <c r="K21" s="45" t="s">
        <v>20</v>
      </c>
      <c r="L21" s="45" t="s">
        <v>1</v>
      </c>
      <c r="M21" s="45" t="s">
        <v>20</v>
      </c>
      <c r="N21" s="45" t="s">
        <v>1</v>
      </c>
      <c r="O21" s="45" t="s">
        <v>21</v>
      </c>
      <c r="P21" s="45" t="s">
        <v>1</v>
      </c>
      <c r="Q21" s="45" t="s">
        <v>21</v>
      </c>
      <c r="R21" s="45" t="s">
        <v>1</v>
      </c>
      <c r="S21" s="45" t="s">
        <v>22</v>
      </c>
      <c r="T21" s="45" t="s">
        <v>1</v>
      </c>
      <c r="U21" s="45" t="s">
        <v>22</v>
      </c>
      <c r="V21" s="45" t="s">
        <v>1</v>
      </c>
      <c r="W21" s="45" t="s">
        <v>23</v>
      </c>
      <c r="X21" s="45" t="s">
        <v>1</v>
      </c>
      <c r="Y21" s="45" t="s">
        <v>23</v>
      </c>
      <c r="Z21" s="45" t="s">
        <v>1</v>
      </c>
      <c r="AA21" s="45" t="s">
        <v>24</v>
      </c>
      <c r="AB21" s="45" t="s">
        <v>1</v>
      </c>
      <c r="AC21" s="45" t="s">
        <v>24</v>
      </c>
      <c r="AD21" s="45" t="s">
        <v>1</v>
      </c>
      <c r="AE21" s="45" t="s">
        <v>25</v>
      </c>
      <c r="AF21" s="45" t="s">
        <v>1</v>
      </c>
      <c r="AG21" s="45" t="s">
        <v>26</v>
      </c>
      <c r="AH21" s="45" t="s">
        <v>27</v>
      </c>
      <c r="AI21" s="45" t="s">
        <v>1</v>
      </c>
      <c r="AJ21" s="45" t="str">
        <f>ButceYil&amp;" "&amp;"YILSONU GERÇEKLEŞME TAHMİNİ"</f>
        <v> YILSONU GERÇEKLEŞME TAHMİNİ</v>
      </c>
    </row>
    <row r="22" spans="1:36" ht="16.5" customHeight="1">
      <c r="A22" s="6" t="s">
        <v>8</v>
      </c>
      <c r="B22" s="21" t="s">
        <v>28</v>
      </c>
      <c r="F22" s="43" t="s">
        <v>1</v>
      </c>
      <c r="G22" s="22" t="s">
        <v>1</v>
      </c>
      <c r="H22" s="22" t="s">
        <v>1</v>
      </c>
      <c r="I22" s="22">
        <f>ButceYil-1</f>
        <v>-1</v>
      </c>
      <c r="J22" s="22">
        <f>ButceYil</f>
        <v>0</v>
      </c>
      <c r="K22" s="22">
        <f>ButceYil-1</f>
        <v>-1</v>
      </c>
      <c r="L22" s="22">
        <f>ButceYil</f>
        <v>0</v>
      </c>
      <c r="M22" s="22">
        <f>ButceYil-1</f>
        <v>-1</v>
      </c>
      <c r="N22" s="22">
        <f>ButceYil</f>
        <v>0</v>
      </c>
      <c r="O22" s="22">
        <f>ButceYil-1</f>
        <v>-1</v>
      </c>
      <c r="P22" s="22">
        <f>ButceYil</f>
        <v>0</v>
      </c>
      <c r="Q22" s="22">
        <f>ButceYil-1</f>
        <v>-1</v>
      </c>
      <c r="R22" s="22">
        <f>ButceYil</f>
        <v>0</v>
      </c>
      <c r="S22" s="22">
        <f>ButceYil-1</f>
        <v>-1</v>
      </c>
      <c r="T22" s="22">
        <f>ButceYil</f>
        <v>0</v>
      </c>
      <c r="U22" s="22">
        <f>ButceYil-1</f>
        <v>-1</v>
      </c>
      <c r="V22" s="22">
        <f>ButceYil</f>
        <v>0</v>
      </c>
      <c r="W22" s="22">
        <f>ButceYil-1</f>
        <v>-1</v>
      </c>
      <c r="X22" s="22">
        <f>ButceYil</f>
        <v>0</v>
      </c>
      <c r="Y22" s="22">
        <f>ButceYil-1</f>
        <v>-1</v>
      </c>
      <c r="Z22" s="22">
        <f>ButceYil</f>
        <v>0</v>
      </c>
      <c r="AA22" s="22">
        <f>ButceYil-1</f>
        <v>-1</v>
      </c>
      <c r="AB22" s="22">
        <f>ButceYil</f>
        <v>0</v>
      </c>
      <c r="AC22" s="22">
        <f>ButceYil-1</f>
        <v>-1</v>
      </c>
      <c r="AD22" s="22">
        <f>ButceYil</f>
        <v>0</v>
      </c>
      <c r="AE22" s="22">
        <f>ButceYil-1</f>
        <v>-1</v>
      </c>
      <c r="AF22" s="22">
        <f>ButceYil</f>
        <v>0</v>
      </c>
      <c r="AG22" s="22" t="s">
        <v>1</v>
      </c>
      <c r="AH22" s="22">
        <f>ButceYil-1</f>
        <v>-1</v>
      </c>
      <c r="AI22" s="22">
        <f>ButceYil</f>
        <v>0</v>
      </c>
      <c r="AJ22" s="22" t="s">
        <v>1</v>
      </c>
    </row>
    <row r="23" spans="1:36" ht="14.25">
      <c r="A23" s="23" t="s">
        <v>1</v>
      </c>
      <c r="B23" s="23" t="s">
        <v>1</v>
      </c>
      <c r="F23" s="24" t="s">
        <v>29</v>
      </c>
      <c r="G23" s="25">
        <f>G24+G30+G36+G46+G52+G60+G70+G73+G76</f>
        <v>0</v>
      </c>
      <c r="H23" s="25">
        <f>H24+H30+H36+H46+H52+H60+H70+H73+H76</f>
        <v>0</v>
      </c>
      <c r="I23" s="25">
        <f>I24+I30+I36+I46+I52+I60+I70+I73+I76</f>
        <v>0</v>
      </c>
      <c r="J23" s="25">
        <f>J24+J30+J36+J46+J52+J60+J70+J73+J76</f>
        <v>0</v>
      </c>
      <c r="K23" s="25">
        <f>K24+K30+K36+K46+K52+K60+K70+K73+K76</f>
        <v>0</v>
      </c>
      <c r="L23" s="25">
        <f>L24+L30+L36+L46+L52+L60+L70+L73+L76</f>
        <v>0</v>
      </c>
      <c r="M23" s="25">
        <f>M24+M30+M36+M46+M52+M60+M70+M73+M76</f>
        <v>0</v>
      </c>
      <c r="N23" s="25">
        <f>N24+N30+N36+N46+N52+N60+N70+N73+N76</f>
        <v>0</v>
      </c>
      <c r="O23" s="25">
        <f>O24+O30+O36+O46+O52+O60+O70+O73+O76</f>
        <v>0</v>
      </c>
      <c r="P23" s="25">
        <f>P24+P30+P36+P46+P52+P60+P70+P73+P76</f>
        <v>0</v>
      </c>
      <c r="Q23" s="25">
        <f>Q24+Q30+Q36+Q46+Q52+Q60+Q70+Q73+Q76</f>
        <v>0</v>
      </c>
      <c r="R23" s="25">
        <f>R24+R30+R36+R46+R52+R60+R70+R73+R76</f>
        <v>0</v>
      </c>
      <c r="S23" s="25">
        <f>S24+S30+S36+S46+S52+S60+S70+S73+S76</f>
        <v>0</v>
      </c>
      <c r="T23" s="25">
        <f>T24+T30+T36+T46+T52+T60+T70+T73+T76</f>
        <v>0</v>
      </c>
      <c r="U23" s="25">
        <f>U24+U30+U36+U46+U52+U60+U70+U73+U76</f>
        <v>0</v>
      </c>
      <c r="V23" s="25">
        <f>V24+V30+V36+V46+V52+V60+V70+V73+V76</f>
        <v>0</v>
      </c>
      <c r="W23" s="25">
        <f>W24+W30+W36+W46+W52+W60+W70+W73+W76</f>
        <v>0</v>
      </c>
      <c r="X23" s="25">
        <f>X24+X30+X36+X46+X52+X60+X70+X73+X76</f>
        <v>0</v>
      </c>
      <c r="Y23" s="25">
        <f>Y24+Y30+Y36+Y46+Y52+Y60+Y70+Y73+Y76</f>
        <v>0</v>
      </c>
      <c r="Z23" s="25">
        <f>Z24+Z30+Z36+Z46+Z52+Z60+Z70+Z73+Z76</f>
        <v>0</v>
      </c>
      <c r="AA23" s="25">
        <f>AA24+AA30+AA36+AA46+AA52+AA60+AA70+AA73+AA76</f>
        <v>0</v>
      </c>
      <c r="AB23" s="25">
        <f>AB24+AB30+AB36+AB46+AB52+AB60+AB70+AB73+AB76</f>
        <v>0</v>
      </c>
      <c r="AC23" s="25">
        <f>AC24+AC30+AC36+AC46+AC52+AC60+AC70+AC73+AC76</f>
        <v>0</v>
      </c>
      <c r="AD23" s="25">
        <f>AD24+AD30+AD36+AD46+AD52+AD60+AD70+AD73+AD76</f>
        <v>0</v>
      </c>
      <c r="AE23" s="25">
        <f>AE24+AE30+AE36+AE46+AE52+AE60+AE70+AE73+AE76</f>
        <v>0</v>
      </c>
      <c r="AF23" s="25">
        <f>AF24+AF30+AF36+AF46+AF52+AF60+AF70+AF73+AF76</f>
        <v>0</v>
      </c>
      <c r="AG23" s="1">
        <f>IF(AF23=0,0,IF(AE23=0,0,(AF23-AE23)/AE23*100))</f>
        <v>0</v>
      </c>
      <c r="AH23" s="2">
        <f>IF(AE23=0,0,IF(G23=0,0,AE23/G23*100))</f>
        <v>0</v>
      </c>
      <c r="AI23" s="2">
        <f>IF(AF23=0,0,IF(H23=0,0,AF23/H23*100))</f>
        <v>0</v>
      </c>
      <c r="AJ23" s="25">
        <v>-1</v>
      </c>
    </row>
    <row r="24" spans="1:36" ht="14.25">
      <c r="A24" s="23" t="s">
        <v>1</v>
      </c>
      <c r="B24" s="23" t="s">
        <v>30</v>
      </c>
      <c r="F24" s="26" t="s">
        <v>31</v>
      </c>
      <c r="G24" s="27">
        <v>17829702.5</v>
      </c>
      <c r="H24" s="27">
        <v>20391000</v>
      </c>
      <c r="I24" s="27">
        <v>1290723.47</v>
      </c>
      <c r="J24" s="27">
        <v>2089233.97</v>
      </c>
      <c r="K24" s="27">
        <v>3234862.08</v>
      </c>
      <c r="L24" s="27">
        <v>3712778.37</v>
      </c>
      <c r="M24" s="27">
        <f>K24-I24</f>
        <v>0</v>
      </c>
      <c r="N24" s="27">
        <f>L24-J24</f>
        <v>0</v>
      </c>
      <c r="O24" s="27">
        <v>4592589.23</v>
      </c>
      <c r="P24" s="27">
        <v>5371336.56</v>
      </c>
      <c r="Q24" s="27">
        <f>O24-K24</f>
        <v>0</v>
      </c>
      <c r="R24" s="27">
        <f>P24-L24</f>
        <v>0</v>
      </c>
      <c r="S24" s="27">
        <v>6094021.89</v>
      </c>
      <c r="T24" s="27">
        <v>7239747.41</v>
      </c>
      <c r="U24" s="27">
        <f>S24-O24</f>
        <v>0</v>
      </c>
      <c r="V24" s="27">
        <f>T24-P24</f>
        <v>0</v>
      </c>
      <c r="W24" s="27">
        <v>7584475.09</v>
      </c>
      <c r="X24" s="27">
        <v>8968356.41</v>
      </c>
      <c r="Y24" s="27">
        <f>W24-S24</f>
        <v>0</v>
      </c>
      <c r="Z24" s="27">
        <f>X24-T24</f>
        <v>0</v>
      </c>
      <c r="AA24" s="27">
        <v>8966551.05</v>
      </c>
      <c r="AB24" s="27">
        <v>11209739.75</v>
      </c>
      <c r="AC24" s="27">
        <f>AA24-W24</f>
        <v>0</v>
      </c>
      <c r="AD24" s="27">
        <f>AB24-X24</f>
        <v>0</v>
      </c>
      <c r="AE24" s="27">
        <v>8966551.05</v>
      </c>
      <c r="AF24" s="27">
        <v>11209739.75</v>
      </c>
      <c r="AG24" s="1">
        <f>IF(AF24=0,0,IF(AE24=0,0,(AF24-AE24)/AE24*100))</f>
        <v>0</v>
      </c>
      <c r="AH24" s="2">
        <f>IF(AE24=0,0,IF(G24=0,0,AE24/G24*100))</f>
        <v>0</v>
      </c>
      <c r="AI24" s="2">
        <f>IF(AF24=0,0,IF(H24=0,0,AF24/H24*100))</f>
        <v>0</v>
      </c>
      <c r="AJ24" s="27">
        <v>-1</v>
      </c>
    </row>
    <row r="25" spans="1:36" ht="14.25">
      <c r="A25" s="23" t="s">
        <v>1</v>
      </c>
      <c r="B25" s="23" t="s">
        <v>32</v>
      </c>
      <c r="F25" s="28" t="s">
        <v>33</v>
      </c>
      <c r="G25" s="29">
        <v>17650349.77</v>
      </c>
      <c r="H25" s="29">
        <v>20141000</v>
      </c>
      <c r="I25" s="29">
        <v>1286123.57</v>
      </c>
      <c r="J25" s="29">
        <v>2079153.97</v>
      </c>
      <c r="K25" s="29">
        <v>3216936.91</v>
      </c>
      <c r="L25" s="29">
        <v>3675295.4</v>
      </c>
      <c r="M25" s="37">
        <f>K25-I25</f>
        <v>0</v>
      </c>
      <c r="N25" s="37">
        <f>L25-J25</f>
        <v>0</v>
      </c>
      <c r="O25" s="29">
        <v>4554371.23</v>
      </c>
      <c r="P25" s="29">
        <v>5302023.59</v>
      </c>
      <c r="Q25" s="37">
        <f>O25-K25</f>
        <v>0</v>
      </c>
      <c r="R25" s="37">
        <f>P25-L25</f>
        <v>0</v>
      </c>
      <c r="S25" s="29">
        <v>6037097.64</v>
      </c>
      <c r="T25" s="29">
        <v>7160354.44</v>
      </c>
      <c r="U25" s="37">
        <f>S25-O25</f>
        <v>0</v>
      </c>
      <c r="V25" s="37">
        <f>T25-P25</f>
        <v>0</v>
      </c>
      <c r="W25" s="29">
        <v>7509171.95</v>
      </c>
      <c r="X25" s="29">
        <v>8856133.44</v>
      </c>
      <c r="Y25" s="37">
        <f>W25-S25</f>
        <v>0</v>
      </c>
      <c r="Z25" s="37">
        <f>X25-T25</f>
        <v>0</v>
      </c>
      <c r="AA25" s="29">
        <v>8878476.32</v>
      </c>
      <c r="AB25" s="29">
        <v>11013460.78</v>
      </c>
      <c r="AC25" s="37">
        <f>AA25-W25</f>
        <v>0</v>
      </c>
      <c r="AD25" s="37">
        <f>AB25-X25</f>
        <v>0</v>
      </c>
      <c r="AE25" s="29">
        <v>8878476.32</v>
      </c>
      <c r="AF25" s="29">
        <v>11013460.78</v>
      </c>
      <c r="AG25" s="38">
        <f>IF(AF25=0,0,IF(AE25=0,0,(AF25-AE25)/AE25*100))</f>
        <v>0</v>
      </c>
      <c r="AH25" s="39">
        <f>IF(AE25=0,0,IF(G25=0,0,AE25/G25*100))</f>
        <v>0</v>
      </c>
      <c r="AI25" s="39">
        <f>IF(AF25=0,0,IF(H25=0,0,AF25/H25*100))</f>
        <v>0</v>
      </c>
      <c r="AJ25" s="29">
        <v>-1</v>
      </c>
    </row>
    <row r="26" spans="1:36" ht="14.25">
      <c r="A26" s="23" t="s">
        <v>1</v>
      </c>
      <c r="B26" s="23" t="s">
        <v>34</v>
      </c>
      <c r="F26" s="28" t="s">
        <v>35</v>
      </c>
      <c r="G26" s="29">
        <v>66407.25</v>
      </c>
      <c r="H26" s="29">
        <v>66000</v>
      </c>
      <c r="I26" s="29">
        <v>4599.9</v>
      </c>
      <c r="J26" s="29">
        <v>10080</v>
      </c>
      <c r="K26" s="29">
        <v>9619.77</v>
      </c>
      <c r="L26" s="29">
        <v>20160</v>
      </c>
      <c r="M26" s="37">
        <f>K26-I26</f>
        <v>0</v>
      </c>
      <c r="N26" s="37">
        <f>L26-J26</f>
        <v>0</v>
      </c>
      <c r="O26" s="29">
        <v>14639.64</v>
      </c>
      <c r="P26" s="29">
        <v>30240</v>
      </c>
      <c r="Q26" s="37">
        <f>O26-K26</f>
        <v>0</v>
      </c>
      <c r="R26" s="37">
        <f>P26-L26</f>
        <v>0</v>
      </c>
      <c r="S26" s="29">
        <v>19659.51</v>
      </c>
      <c r="T26" s="29">
        <v>40320</v>
      </c>
      <c r="U26" s="37">
        <f>S26-O26</f>
        <v>0</v>
      </c>
      <c r="V26" s="37">
        <f>T26-P26</f>
        <v>0</v>
      </c>
      <c r="W26" s="29">
        <v>24679.38</v>
      </c>
      <c r="X26" s="29">
        <v>50400</v>
      </c>
      <c r="Y26" s="37">
        <f>W26-S26</f>
        <v>0</v>
      </c>
      <c r="Z26" s="37">
        <f>X26-T26</f>
        <v>0</v>
      </c>
      <c r="AA26" s="29">
        <v>29867.25</v>
      </c>
      <c r="AB26" s="29">
        <v>106656</v>
      </c>
      <c r="AC26" s="37">
        <f>AA26-W26</f>
        <v>0</v>
      </c>
      <c r="AD26" s="37">
        <f>AB26-X26</f>
        <v>0</v>
      </c>
      <c r="AE26" s="29">
        <v>29867.25</v>
      </c>
      <c r="AF26" s="29">
        <v>106656</v>
      </c>
      <c r="AG26" s="38">
        <f>IF(AF26=0,0,IF(AE26=0,0,(AF26-AE26)/AE26*100))</f>
        <v>0</v>
      </c>
      <c r="AH26" s="39">
        <f>IF(AE26=0,0,IF(G26=0,0,AE26/G26*100))</f>
        <v>0</v>
      </c>
      <c r="AI26" s="39">
        <f>IF(AF26=0,0,IF(H26=0,0,AF26/H26*100))</f>
        <v>0</v>
      </c>
      <c r="AJ26" s="29">
        <v>-1</v>
      </c>
    </row>
    <row r="27" spans="1:36" ht="14.25">
      <c r="A27" s="23" t="s">
        <v>1</v>
      </c>
      <c r="B27" s="30" t="s">
        <v>36</v>
      </c>
      <c r="F27" s="28" t="s">
        <v>37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37">
        <f>K27-I27</f>
        <v>0</v>
      </c>
      <c r="N27" s="37">
        <f>L27-J27</f>
        <v>0</v>
      </c>
      <c r="O27" s="29">
        <v>0</v>
      </c>
      <c r="P27" s="29">
        <v>0</v>
      </c>
      <c r="Q27" s="37">
        <f>O27-K27</f>
        <v>0</v>
      </c>
      <c r="R27" s="37">
        <f>P27-L27</f>
        <v>0</v>
      </c>
      <c r="S27" s="29">
        <v>0</v>
      </c>
      <c r="T27" s="29">
        <v>0</v>
      </c>
      <c r="U27" s="37">
        <f>S27-O27</f>
        <v>0</v>
      </c>
      <c r="V27" s="37">
        <f>T27-P27</f>
        <v>0</v>
      </c>
      <c r="W27" s="29">
        <v>0</v>
      </c>
      <c r="X27" s="29">
        <v>0</v>
      </c>
      <c r="Y27" s="37">
        <f>W27-S27</f>
        <v>0</v>
      </c>
      <c r="Z27" s="37">
        <f>X27-T27</f>
        <v>0</v>
      </c>
      <c r="AA27" s="29">
        <v>0</v>
      </c>
      <c r="AB27" s="29">
        <v>0</v>
      </c>
      <c r="AC27" s="37">
        <f>AA27-W27</f>
        <v>0</v>
      </c>
      <c r="AD27" s="37">
        <f>AB27-X27</f>
        <v>0</v>
      </c>
      <c r="AE27" s="29">
        <v>0</v>
      </c>
      <c r="AF27" s="29">
        <v>0</v>
      </c>
      <c r="AG27" s="38">
        <f>IF(AF27=0,0,IF(AE27=0,0,(AF27-AE27)/AE27*100))</f>
        <v>0</v>
      </c>
      <c r="AH27" s="39">
        <f>IF(AE27=0,0,IF(G27=0,0,AE27/G27*100))</f>
        <v>0</v>
      </c>
      <c r="AI27" s="39">
        <f>IF(AF27=0,0,IF(H27=0,0,AF27/H27*100))</f>
        <v>0</v>
      </c>
      <c r="AJ27" s="29">
        <v>-1</v>
      </c>
    </row>
    <row r="28" spans="1:36" ht="14.25">
      <c r="A28" s="23" t="s">
        <v>1</v>
      </c>
      <c r="B28" s="23" t="s">
        <v>38</v>
      </c>
      <c r="F28" s="28" t="s">
        <v>39</v>
      </c>
      <c r="G28" s="29">
        <v>85693.88</v>
      </c>
      <c r="H28" s="29">
        <v>184000</v>
      </c>
      <c r="I28" s="29">
        <v>0</v>
      </c>
      <c r="J28" s="29">
        <v>0</v>
      </c>
      <c r="K28" s="29">
        <v>4441.68</v>
      </c>
      <c r="L28" s="29">
        <v>17322.5</v>
      </c>
      <c r="M28" s="37">
        <f>K28-I28</f>
        <v>0</v>
      </c>
      <c r="N28" s="37">
        <f>L28-J28</f>
        <v>0</v>
      </c>
      <c r="O28" s="29">
        <v>15850.92</v>
      </c>
      <c r="P28" s="29">
        <v>39072.5</v>
      </c>
      <c r="Q28" s="37">
        <f>O28-K28</f>
        <v>0</v>
      </c>
      <c r="R28" s="37">
        <f>P28-L28</f>
        <v>0</v>
      </c>
      <c r="S28" s="29">
        <v>25673.58</v>
      </c>
      <c r="T28" s="29">
        <v>39072.5</v>
      </c>
      <c r="U28" s="37">
        <f>S28-O28</f>
        <v>0</v>
      </c>
      <c r="V28" s="37">
        <f>T28-P28</f>
        <v>0</v>
      </c>
      <c r="W28" s="29">
        <v>35168.88</v>
      </c>
      <c r="X28" s="29">
        <v>61822.5</v>
      </c>
      <c r="Y28" s="37">
        <f>W28-S28</f>
        <v>0</v>
      </c>
      <c r="Z28" s="37">
        <f>X28-T28</f>
        <v>0</v>
      </c>
      <c r="AA28" s="29">
        <v>38888.88</v>
      </c>
      <c r="AB28" s="29">
        <v>89622.5</v>
      </c>
      <c r="AC28" s="37">
        <f>AA28-W28</f>
        <v>0</v>
      </c>
      <c r="AD28" s="37">
        <f>AB28-X28</f>
        <v>0</v>
      </c>
      <c r="AE28" s="29">
        <v>38888.88</v>
      </c>
      <c r="AF28" s="29">
        <v>89622.5</v>
      </c>
      <c r="AG28" s="38">
        <f>IF(AF28=0,0,IF(AE28=0,0,(AF28-AE28)/AE28*100))</f>
        <v>0</v>
      </c>
      <c r="AH28" s="39">
        <f>IF(AE28=0,0,IF(G28=0,0,AE28/G28*100))</f>
        <v>0</v>
      </c>
      <c r="AI28" s="39">
        <f>IF(AF28=0,0,IF(H28=0,0,AF28/H28*100))</f>
        <v>0</v>
      </c>
      <c r="AJ28" s="29">
        <v>-1</v>
      </c>
    </row>
    <row r="29" spans="2:36" ht="14.25">
      <c r="B29" s="23" t="s">
        <v>40</v>
      </c>
      <c r="F29" s="28" t="s">
        <v>41</v>
      </c>
      <c r="G29" s="29">
        <v>27251.6</v>
      </c>
      <c r="H29" s="29">
        <v>0</v>
      </c>
      <c r="I29" s="29">
        <v>0</v>
      </c>
      <c r="J29" s="29">
        <v>0</v>
      </c>
      <c r="K29" s="29">
        <v>3863.72</v>
      </c>
      <c r="L29" s="29">
        <v>0.47</v>
      </c>
      <c r="M29" s="37">
        <f>K29-I29</f>
        <v>0</v>
      </c>
      <c r="N29" s="37">
        <f>L29-J29</f>
        <v>0</v>
      </c>
      <c r="O29" s="29">
        <v>7727.44</v>
      </c>
      <c r="P29" s="29">
        <v>0.47</v>
      </c>
      <c r="Q29" s="37">
        <f>O29-K29</f>
        <v>0</v>
      </c>
      <c r="R29" s="37">
        <f>P29-L29</f>
        <v>0</v>
      </c>
      <c r="S29" s="29">
        <v>11591.16</v>
      </c>
      <c r="T29" s="29">
        <v>0.47</v>
      </c>
      <c r="U29" s="37">
        <f>S29-O29</f>
        <v>0</v>
      </c>
      <c r="V29" s="37">
        <f>T29-P29</f>
        <v>0</v>
      </c>
      <c r="W29" s="29">
        <v>15454.88</v>
      </c>
      <c r="X29" s="29">
        <v>0.47</v>
      </c>
      <c r="Y29" s="37">
        <f>W29-S29</f>
        <v>0</v>
      </c>
      <c r="Z29" s="37">
        <f>X29-T29</f>
        <v>0</v>
      </c>
      <c r="AA29" s="29">
        <v>19318.6</v>
      </c>
      <c r="AB29" s="29">
        <v>0.47</v>
      </c>
      <c r="AC29" s="37">
        <f>AA29-W29</f>
        <v>0</v>
      </c>
      <c r="AD29" s="37">
        <f>AB29-X29</f>
        <v>0</v>
      </c>
      <c r="AE29" s="29">
        <v>19318.6</v>
      </c>
      <c r="AF29" s="29">
        <v>0.47</v>
      </c>
      <c r="AG29" s="38">
        <f>IF(AF29=0,0,IF(AE29=0,0,(AF29-AE29)/AE29*100))</f>
        <v>0</v>
      </c>
      <c r="AH29" s="39">
        <f>IF(AE29=0,0,IF(G29=0,0,AE29/G29*100))</f>
        <v>0</v>
      </c>
      <c r="AI29" s="39">
        <f>IF(AF29=0,0,IF(H29=0,0,AF29/H29*100))</f>
        <v>0</v>
      </c>
      <c r="AJ29" s="29">
        <v>-1</v>
      </c>
    </row>
    <row r="30" spans="1:36" ht="14.25">
      <c r="A30" s="23" t="s">
        <v>1</v>
      </c>
      <c r="B30" s="23" t="s">
        <v>42</v>
      </c>
      <c r="F30" s="26" t="s">
        <v>43</v>
      </c>
      <c r="G30" s="27">
        <v>2785772.09</v>
      </c>
      <c r="H30" s="27">
        <v>3045000</v>
      </c>
      <c r="I30" s="27">
        <v>227196.64</v>
      </c>
      <c r="J30" s="27">
        <v>375552.64</v>
      </c>
      <c r="K30" s="27">
        <v>557261.31</v>
      </c>
      <c r="L30" s="27">
        <v>634632.34</v>
      </c>
      <c r="M30" s="27">
        <f>K30-I30</f>
        <v>0</v>
      </c>
      <c r="N30" s="27">
        <f>L30-J30</f>
        <v>0</v>
      </c>
      <c r="O30" s="27">
        <v>778863.93</v>
      </c>
      <c r="P30" s="27">
        <v>893324.17</v>
      </c>
      <c r="Q30" s="27">
        <f>O30-K30</f>
        <v>0</v>
      </c>
      <c r="R30" s="27">
        <f>P30-L30</f>
        <v>0</v>
      </c>
      <c r="S30" s="27">
        <v>1002316.53</v>
      </c>
      <c r="T30" s="27">
        <v>1154561.2</v>
      </c>
      <c r="U30" s="27">
        <f>S30-O30</f>
        <v>0</v>
      </c>
      <c r="V30" s="27">
        <f>T30-P30</f>
        <v>0</v>
      </c>
      <c r="W30" s="27">
        <v>1223799.86</v>
      </c>
      <c r="X30" s="27">
        <v>1415834.78</v>
      </c>
      <c r="Y30" s="27">
        <f>W30-S30</f>
        <v>0</v>
      </c>
      <c r="Z30" s="27">
        <f>X30-T30</f>
        <v>0</v>
      </c>
      <c r="AA30" s="27">
        <v>1448152.6</v>
      </c>
      <c r="AB30" s="27">
        <v>1745470.89</v>
      </c>
      <c r="AC30" s="27">
        <f>AA30-W30</f>
        <v>0</v>
      </c>
      <c r="AD30" s="27">
        <f>AB30-X30</f>
        <v>0</v>
      </c>
      <c r="AE30" s="27">
        <v>1448152.6</v>
      </c>
      <c r="AF30" s="27">
        <v>1745470.89</v>
      </c>
      <c r="AG30" s="1">
        <f>IF(AF30=0,0,IF(AE30=0,0,(AF30-AE30)/AE30*100))</f>
        <v>0</v>
      </c>
      <c r="AH30" s="2">
        <f>IF(AE30=0,0,IF(G30=0,0,AE30/G30*100))</f>
        <v>0</v>
      </c>
      <c r="AI30" s="2">
        <f>IF(AF30=0,0,IF(H30=0,0,AF30/H30*100))</f>
        <v>0</v>
      </c>
      <c r="AJ30" s="27">
        <v>-1</v>
      </c>
    </row>
    <row r="31" spans="2:36" ht="14.25">
      <c r="B31" s="30" t="s">
        <v>44</v>
      </c>
      <c r="F31" s="28" t="s">
        <v>33</v>
      </c>
      <c r="G31" s="29">
        <v>2761140.38</v>
      </c>
      <c r="H31" s="29">
        <v>3002000</v>
      </c>
      <c r="I31" s="29">
        <v>226169.69</v>
      </c>
      <c r="J31" s="29">
        <v>373377.91</v>
      </c>
      <c r="K31" s="29">
        <v>555069.03</v>
      </c>
      <c r="L31" s="29">
        <v>630113.04</v>
      </c>
      <c r="M31" s="37">
        <f>K31-I31</f>
        <v>0</v>
      </c>
      <c r="N31" s="37">
        <f>L31-J31</f>
        <v>0</v>
      </c>
      <c r="O31" s="29">
        <v>775370.02</v>
      </c>
      <c r="P31" s="29">
        <v>886420.17</v>
      </c>
      <c r="Q31" s="37">
        <f>O31-K31</f>
        <v>0</v>
      </c>
      <c r="R31" s="37">
        <f>P31-L31</f>
        <v>0</v>
      </c>
      <c r="S31" s="29">
        <v>997286.85</v>
      </c>
      <c r="T31" s="29">
        <v>1145433.85</v>
      </c>
      <c r="U31" s="37">
        <f>S31-O31</f>
        <v>0</v>
      </c>
      <c r="V31" s="37">
        <f>T31-P31</f>
        <v>0</v>
      </c>
      <c r="W31" s="29">
        <v>1217355.9</v>
      </c>
      <c r="X31" s="29">
        <v>1404284.81</v>
      </c>
      <c r="Y31" s="37">
        <f>W31-S31</f>
        <v>0</v>
      </c>
      <c r="Z31" s="37">
        <f>X31-T31</f>
        <v>0</v>
      </c>
      <c r="AA31" s="29">
        <v>1440379.41</v>
      </c>
      <c r="AB31" s="29">
        <v>1727152.3</v>
      </c>
      <c r="AC31" s="37">
        <f>AA31-W31</f>
        <v>0</v>
      </c>
      <c r="AD31" s="37">
        <f>AB31-X31</f>
        <v>0</v>
      </c>
      <c r="AE31" s="29">
        <v>1440379.41</v>
      </c>
      <c r="AF31" s="29">
        <v>1727152.3</v>
      </c>
      <c r="AG31" s="38">
        <f>IF(AF31=0,0,IF(AE31=0,0,(AF31-AE31)/AE31*100))</f>
        <v>0</v>
      </c>
      <c r="AH31" s="39">
        <f>IF(AE31=0,0,IF(G31=0,0,AE31/G31*100))</f>
        <v>0</v>
      </c>
      <c r="AI31" s="39">
        <f>IF(AF31=0,0,IF(H31=0,0,AF31/H31*100))</f>
        <v>0</v>
      </c>
      <c r="AJ31" s="29">
        <v>-1</v>
      </c>
    </row>
    <row r="32" spans="2:36" ht="14.25">
      <c r="B32" s="30" t="s">
        <v>45</v>
      </c>
      <c r="F32" s="28" t="s">
        <v>46</v>
      </c>
      <c r="G32" s="29">
        <v>14277.6</v>
      </c>
      <c r="H32" s="29">
        <v>15000</v>
      </c>
      <c r="I32" s="29">
        <v>988.98</v>
      </c>
      <c r="J32" s="29">
        <v>2167.2</v>
      </c>
      <c r="K32" s="29">
        <v>2068.26</v>
      </c>
      <c r="L32" s="29">
        <v>4334.4</v>
      </c>
      <c r="M32" s="37">
        <f>K32-I32</f>
        <v>0</v>
      </c>
      <c r="N32" s="37">
        <f>L32-J32</f>
        <v>0</v>
      </c>
      <c r="O32" s="29">
        <v>3147.54</v>
      </c>
      <c r="P32" s="29">
        <v>6501.6</v>
      </c>
      <c r="Q32" s="37">
        <f>O32-K32</f>
        <v>0</v>
      </c>
      <c r="R32" s="37">
        <f>P32-L32</f>
        <v>0</v>
      </c>
      <c r="S32" s="29">
        <v>4226.82</v>
      </c>
      <c r="T32" s="29">
        <v>8668.8</v>
      </c>
      <c r="U32" s="37">
        <f>S32-O32</f>
        <v>0</v>
      </c>
      <c r="V32" s="37">
        <f>T32-P32</f>
        <v>0</v>
      </c>
      <c r="W32" s="29">
        <v>5306.1</v>
      </c>
      <c r="X32" s="29">
        <v>10836</v>
      </c>
      <c r="Y32" s="37">
        <f>W32-S32</f>
        <v>0</v>
      </c>
      <c r="Z32" s="37">
        <f>X32-T32</f>
        <v>0</v>
      </c>
      <c r="AA32" s="29">
        <v>6421.5</v>
      </c>
      <c r="AB32" s="29">
        <v>17327.09</v>
      </c>
      <c r="AC32" s="37">
        <f>AA32-W32</f>
        <v>0</v>
      </c>
      <c r="AD32" s="37">
        <f>AB32-X32</f>
        <v>0</v>
      </c>
      <c r="AE32" s="29">
        <v>6421.5</v>
      </c>
      <c r="AF32" s="29">
        <v>17327.09</v>
      </c>
      <c r="AG32" s="38">
        <f>IF(AF32=0,0,IF(AE32=0,0,(AF32-AE32)/AE32*100))</f>
        <v>0</v>
      </c>
      <c r="AH32" s="39">
        <f>IF(AE32=0,0,IF(G32=0,0,AE32/G32*100))</f>
        <v>0</v>
      </c>
      <c r="AI32" s="39">
        <f>IF(AF32=0,0,IF(H32=0,0,AF32/H32*100))</f>
        <v>0</v>
      </c>
      <c r="AJ32" s="29">
        <v>-1</v>
      </c>
    </row>
    <row r="33" spans="2:36" ht="14.25">
      <c r="B33" s="30" t="s">
        <v>47</v>
      </c>
      <c r="F33" s="28" t="s">
        <v>37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7">
        <f>K33-I33</f>
        <v>0</v>
      </c>
      <c r="N33" s="37">
        <f>L33-J33</f>
        <v>0</v>
      </c>
      <c r="O33" s="29">
        <v>0</v>
      </c>
      <c r="P33" s="29">
        <v>0</v>
      </c>
      <c r="Q33" s="37">
        <f>O33-K33</f>
        <v>0</v>
      </c>
      <c r="R33" s="37">
        <f>P33-L33</f>
        <v>0</v>
      </c>
      <c r="S33" s="29">
        <v>0</v>
      </c>
      <c r="T33" s="29">
        <v>0</v>
      </c>
      <c r="U33" s="37">
        <f>S33-O33</f>
        <v>0</v>
      </c>
      <c r="V33" s="37">
        <f>T33-P33</f>
        <v>0</v>
      </c>
      <c r="W33" s="29">
        <v>0</v>
      </c>
      <c r="X33" s="29">
        <v>0</v>
      </c>
      <c r="Y33" s="37">
        <f>W33-S33</f>
        <v>0</v>
      </c>
      <c r="Z33" s="37">
        <f>X33-T33</f>
        <v>0</v>
      </c>
      <c r="AA33" s="29">
        <v>0</v>
      </c>
      <c r="AB33" s="29">
        <v>0</v>
      </c>
      <c r="AC33" s="37">
        <f>AA33-W33</f>
        <v>0</v>
      </c>
      <c r="AD33" s="37">
        <f>AB33-X33</f>
        <v>0</v>
      </c>
      <c r="AE33" s="29">
        <v>0</v>
      </c>
      <c r="AF33" s="29">
        <v>0</v>
      </c>
      <c r="AG33" s="38">
        <f>IF(AF33=0,0,IF(AE33=0,0,(AF33-AE33)/AE33*100))</f>
        <v>0</v>
      </c>
      <c r="AH33" s="39">
        <f>IF(AE33=0,0,IF(G33=0,0,AE33/G33*100))</f>
        <v>0</v>
      </c>
      <c r="AI33" s="39">
        <f>IF(AF33=0,0,IF(H33=0,0,AF33/H33*100))</f>
        <v>0</v>
      </c>
      <c r="AJ33" s="29">
        <v>-1</v>
      </c>
    </row>
    <row r="34" spans="2:36" ht="14.25">
      <c r="B34" s="30" t="s">
        <v>48</v>
      </c>
      <c r="F34" s="28" t="s">
        <v>39</v>
      </c>
      <c r="G34" s="29">
        <v>10354.11</v>
      </c>
      <c r="H34" s="29">
        <v>28000</v>
      </c>
      <c r="I34" s="29">
        <v>37.97</v>
      </c>
      <c r="J34" s="29">
        <v>7.53</v>
      </c>
      <c r="K34" s="29">
        <v>124.02</v>
      </c>
      <c r="L34" s="29">
        <v>184.9</v>
      </c>
      <c r="M34" s="37">
        <f>K34-I34</f>
        <v>0</v>
      </c>
      <c r="N34" s="37">
        <f>L34-J34</f>
        <v>0</v>
      </c>
      <c r="O34" s="29">
        <v>346.37</v>
      </c>
      <c r="P34" s="29">
        <v>402.4</v>
      </c>
      <c r="Q34" s="37">
        <f>O34-K34</f>
        <v>0</v>
      </c>
      <c r="R34" s="37">
        <f>P34-L34</f>
        <v>0</v>
      </c>
      <c r="S34" s="29">
        <v>802.86</v>
      </c>
      <c r="T34" s="29">
        <v>458.55</v>
      </c>
      <c r="U34" s="37">
        <f>S34-O34</f>
        <v>0</v>
      </c>
      <c r="V34" s="37">
        <f>T34-P34</f>
        <v>0</v>
      </c>
      <c r="W34" s="29">
        <v>1137.86</v>
      </c>
      <c r="X34" s="29">
        <v>713.97</v>
      </c>
      <c r="Y34" s="37">
        <f>W34-S34</f>
        <v>0</v>
      </c>
      <c r="Z34" s="37">
        <f>X34-T34</f>
        <v>0</v>
      </c>
      <c r="AA34" s="29">
        <v>1351.69</v>
      </c>
      <c r="AB34" s="29">
        <v>991.5</v>
      </c>
      <c r="AC34" s="37">
        <f>AA34-W34</f>
        <v>0</v>
      </c>
      <c r="AD34" s="37">
        <f>AB34-X34</f>
        <v>0</v>
      </c>
      <c r="AE34" s="29">
        <v>1351.69</v>
      </c>
      <c r="AF34" s="29">
        <v>991.5</v>
      </c>
      <c r="AG34" s="38">
        <f>IF(AF34=0,0,IF(AE34=0,0,(AF34-AE34)/AE34*100))</f>
        <v>0</v>
      </c>
      <c r="AH34" s="39">
        <f>IF(AE34=0,0,IF(G34=0,0,AE34/G34*100))</f>
        <v>0</v>
      </c>
      <c r="AI34" s="39">
        <f>IF(AF34=0,0,IF(H34=0,0,AF34/H34*100))</f>
        <v>0</v>
      </c>
      <c r="AJ34" s="29">
        <v>-1</v>
      </c>
    </row>
    <row r="35" spans="2:36" ht="14.25">
      <c r="B35" s="30" t="s">
        <v>49</v>
      </c>
      <c r="F35" s="28" t="s">
        <v>41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7">
        <f>K35-I35</f>
        <v>0</v>
      </c>
      <c r="N35" s="37">
        <f>L35-J35</f>
        <v>0</v>
      </c>
      <c r="O35" s="29">
        <v>0</v>
      </c>
      <c r="P35" s="29">
        <v>0</v>
      </c>
      <c r="Q35" s="37">
        <f>O35-K35</f>
        <v>0</v>
      </c>
      <c r="R35" s="37">
        <f>P35-L35</f>
        <v>0</v>
      </c>
      <c r="S35" s="29">
        <v>0</v>
      </c>
      <c r="T35" s="29">
        <v>0</v>
      </c>
      <c r="U35" s="37">
        <f>S35-O35</f>
        <v>0</v>
      </c>
      <c r="V35" s="37">
        <f>T35-P35</f>
        <v>0</v>
      </c>
      <c r="W35" s="29">
        <v>0</v>
      </c>
      <c r="X35" s="29">
        <v>0</v>
      </c>
      <c r="Y35" s="37">
        <f>W35-S35</f>
        <v>0</v>
      </c>
      <c r="Z35" s="37">
        <f>X35-T35</f>
        <v>0</v>
      </c>
      <c r="AA35" s="29">
        <v>0</v>
      </c>
      <c r="AB35" s="29">
        <v>0</v>
      </c>
      <c r="AC35" s="37">
        <f>AA35-W35</f>
        <v>0</v>
      </c>
      <c r="AD35" s="37">
        <f>AB35-X35</f>
        <v>0</v>
      </c>
      <c r="AE35" s="29">
        <v>0</v>
      </c>
      <c r="AF35" s="29">
        <v>0</v>
      </c>
      <c r="AG35" s="38">
        <f>IF(AF35=0,0,IF(AE35=0,0,(AF35-AE35)/AE35*100))</f>
        <v>0</v>
      </c>
      <c r="AH35" s="39">
        <f>IF(AE35=0,0,IF(G35=0,0,AE35/G35*100))</f>
        <v>0</v>
      </c>
      <c r="AI35" s="39">
        <f>IF(AF35=0,0,IF(H35=0,0,AF35/H35*100))</f>
        <v>0</v>
      </c>
      <c r="AJ35" s="29">
        <v>-1</v>
      </c>
    </row>
    <row r="36" spans="2:36" ht="14.25">
      <c r="B36" s="30" t="s">
        <v>50</v>
      </c>
      <c r="F36" s="26" t="s">
        <v>51</v>
      </c>
      <c r="G36" s="27">
        <v>8429628.21</v>
      </c>
      <c r="H36" s="27">
        <v>9492000</v>
      </c>
      <c r="I36" s="27">
        <v>148724.35</v>
      </c>
      <c r="J36" s="27">
        <v>152377.41</v>
      </c>
      <c r="K36" s="27">
        <v>713676.11</v>
      </c>
      <c r="L36" s="27">
        <v>770869.37</v>
      </c>
      <c r="M36" s="27">
        <f>K36-I36</f>
        <v>0</v>
      </c>
      <c r="N36" s="27">
        <f>L36-J36</f>
        <v>0</v>
      </c>
      <c r="O36" s="27">
        <v>1244281.87</v>
      </c>
      <c r="P36" s="27">
        <v>1477974.07</v>
      </c>
      <c r="Q36" s="27">
        <f>O36-K36</f>
        <v>0</v>
      </c>
      <c r="R36" s="27">
        <f>P36-L36</f>
        <v>0</v>
      </c>
      <c r="S36" s="27">
        <v>2186429.35</v>
      </c>
      <c r="T36" s="27">
        <v>2308087.68</v>
      </c>
      <c r="U36" s="27">
        <f>S36-O36</f>
        <v>0</v>
      </c>
      <c r="V36" s="27">
        <f>T36-P36</f>
        <v>0</v>
      </c>
      <c r="W36" s="27">
        <v>2786159.44</v>
      </c>
      <c r="X36" s="27">
        <v>3250555.27</v>
      </c>
      <c r="Y36" s="27">
        <f>W36-S36</f>
        <v>0</v>
      </c>
      <c r="Z36" s="27">
        <f>X36-T36</f>
        <v>0</v>
      </c>
      <c r="AA36" s="27">
        <v>3539532.21</v>
      </c>
      <c r="AB36" s="27">
        <v>4211221.87</v>
      </c>
      <c r="AC36" s="27">
        <f>AA36-W36</f>
        <v>0</v>
      </c>
      <c r="AD36" s="27">
        <f>AB36-X36</f>
        <v>0</v>
      </c>
      <c r="AE36" s="27">
        <v>3539532.21</v>
      </c>
      <c r="AF36" s="27">
        <v>4211221.87</v>
      </c>
      <c r="AG36" s="1">
        <f>IF(AF36=0,0,IF(AE36=0,0,(AF36-AE36)/AE36*100))</f>
        <v>0</v>
      </c>
      <c r="AH36" s="2">
        <f>IF(AE36=0,0,IF(G36=0,0,AE36/G36*100))</f>
        <v>0</v>
      </c>
      <c r="AI36" s="2">
        <f>IF(AF36=0,0,IF(H36=0,0,AF36/H36*100))</f>
        <v>0</v>
      </c>
      <c r="AJ36" s="27">
        <v>-1</v>
      </c>
    </row>
    <row r="37" spans="2:36" ht="14.25">
      <c r="B37" s="30" t="s">
        <v>52</v>
      </c>
      <c r="F37" s="28" t="s">
        <v>53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7">
        <f>K37-I37</f>
        <v>0</v>
      </c>
      <c r="N37" s="37">
        <f>L37-J37</f>
        <v>0</v>
      </c>
      <c r="O37" s="29">
        <v>0</v>
      </c>
      <c r="P37" s="29">
        <v>0</v>
      </c>
      <c r="Q37" s="37">
        <f>O37-K37</f>
        <v>0</v>
      </c>
      <c r="R37" s="37">
        <f>P37-L37</f>
        <v>0</v>
      </c>
      <c r="S37" s="29">
        <v>0</v>
      </c>
      <c r="T37" s="29">
        <v>0</v>
      </c>
      <c r="U37" s="37">
        <f>S37-O37</f>
        <v>0</v>
      </c>
      <c r="V37" s="37">
        <f>T37-P37</f>
        <v>0</v>
      </c>
      <c r="W37" s="29">
        <v>0</v>
      </c>
      <c r="X37" s="29">
        <v>0</v>
      </c>
      <c r="Y37" s="37">
        <f>W37-S37</f>
        <v>0</v>
      </c>
      <c r="Z37" s="37">
        <f>X37-T37</f>
        <v>0</v>
      </c>
      <c r="AA37" s="29">
        <v>0</v>
      </c>
      <c r="AB37" s="29">
        <v>0</v>
      </c>
      <c r="AC37" s="37">
        <f>AA37-W37</f>
        <v>0</v>
      </c>
      <c r="AD37" s="37">
        <f>AB37-X37</f>
        <v>0</v>
      </c>
      <c r="AE37" s="29">
        <v>0</v>
      </c>
      <c r="AF37" s="29">
        <v>0</v>
      </c>
      <c r="AG37" s="38">
        <f>IF(AF37=0,0,IF(AE37=0,0,(AF37-AE37)/AE37*100))</f>
        <v>0</v>
      </c>
      <c r="AH37" s="39">
        <f>IF(AE37=0,0,IF(G37=0,0,AE37/G37*100))</f>
        <v>0</v>
      </c>
      <c r="AI37" s="39">
        <f>IF(AF37=0,0,IF(H37=0,0,AF37/H37*100))</f>
        <v>0</v>
      </c>
      <c r="AJ37" s="29">
        <v>-1</v>
      </c>
    </row>
    <row r="38" spans="2:36" ht="14.25">
      <c r="B38" s="30" t="s">
        <v>54</v>
      </c>
      <c r="F38" s="28" t="s">
        <v>55</v>
      </c>
      <c r="G38" s="29">
        <v>2985585.43</v>
      </c>
      <c r="H38" s="29">
        <v>3029000</v>
      </c>
      <c r="I38" s="29">
        <v>96168.12</v>
      </c>
      <c r="J38" s="29">
        <v>122741.57</v>
      </c>
      <c r="K38" s="29">
        <v>306503.96</v>
      </c>
      <c r="L38" s="29">
        <v>353238.7</v>
      </c>
      <c r="M38" s="37">
        <f>K38-I38</f>
        <v>0</v>
      </c>
      <c r="N38" s="37">
        <f>L38-J38</f>
        <v>0</v>
      </c>
      <c r="O38" s="29">
        <v>502338.25</v>
      </c>
      <c r="P38" s="29">
        <v>628924.47</v>
      </c>
      <c r="Q38" s="37">
        <f>O38-K38</f>
        <v>0</v>
      </c>
      <c r="R38" s="37">
        <f>P38-L38</f>
        <v>0</v>
      </c>
      <c r="S38" s="29">
        <v>818365.76</v>
      </c>
      <c r="T38" s="29">
        <v>1015325.22</v>
      </c>
      <c r="U38" s="37">
        <f>S38-O38</f>
        <v>0</v>
      </c>
      <c r="V38" s="37">
        <f>T38-P38</f>
        <v>0</v>
      </c>
      <c r="W38" s="29">
        <v>1019530.99</v>
      </c>
      <c r="X38" s="29">
        <v>1335828.63</v>
      </c>
      <c r="Y38" s="37">
        <f>W38-S38</f>
        <v>0</v>
      </c>
      <c r="Z38" s="37">
        <f>X38-T38</f>
        <v>0</v>
      </c>
      <c r="AA38" s="29">
        <v>1243653.15</v>
      </c>
      <c r="AB38" s="29">
        <v>1709755.37</v>
      </c>
      <c r="AC38" s="37">
        <f>AA38-W38</f>
        <v>0</v>
      </c>
      <c r="AD38" s="37">
        <f>AB38-X38</f>
        <v>0</v>
      </c>
      <c r="AE38" s="29">
        <v>1243653.15</v>
      </c>
      <c r="AF38" s="29">
        <v>1709755.37</v>
      </c>
      <c r="AG38" s="38">
        <f>IF(AF38=0,0,IF(AE38=0,0,(AF38-AE38)/AE38*100))</f>
        <v>0</v>
      </c>
      <c r="AH38" s="39">
        <f>IF(AE38=0,0,IF(G38=0,0,AE38/G38*100))</f>
        <v>0</v>
      </c>
      <c r="AI38" s="39">
        <f>IF(AF38=0,0,IF(H38=0,0,AF38/H38*100))</f>
        <v>0</v>
      </c>
      <c r="AJ38" s="29">
        <v>-1</v>
      </c>
    </row>
    <row r="39" spans="2:36" ht="14.25">
      <c r="B39" s="30" t="s">
        <v>56</v>
      </c>
      <c r="F39" s="28" t="s">
        <v>57</v>
      </c>
      <c r="G39" s="29">
        <v>409124.57</v>
      </c>
      <c r="H39" s="29">
        <v>324000</v>
      </c>
      <c r="I39" s="29">
        <v>412.5</v>
      </c>
      <c r="J39" s="29">
        <v>1227.51</v>
      </c>
      <c r="K39" s="29">
        <v>20080.67</v>
      </c>
      <c r="L39" s="29">
        <v>23276.66</v>
      </c>
      <c r="M39" s="37">
        <f>K39-I39</f>
        <v>0</v>
      </c>
      <c r="N39" s="37">
        <f>L39-J39</f>
        <v>0</v>
      </c>
      <c r="O39" s="29">
        <v>47986.09</v>
      </c>
      <c r="P39" s="29">
        <v>49356.52</v>
      </c>
      <c r="Q39" s="37">
        <f>O39-K39</f>
        <v>0</v>
      </c>
      <c r="R39" s="37">
        <f>P39-L39</f>
        <v>0</v>
      </c>
      <c r="S39" s="29">
        <v>75958.1</v>
      </c>
      <c r="T39" s="29">
        <v>92042.73</v>
      </c>
      <c r="U39" s="37">
        <f>S39-O39</f>
        <v>0</v>
      </c>
      <c r="V39" s="37">
        <f>T39-P39</f>
        <v>0</v>
      </c>
      <c r="W39" s="29">
        <v>104809.64</v>
      </c>
      <c r="X39" s="29">
        <v>155526.37</v>
      </c>
      <c r="Y39" s="37">
        <f>W39-S39</f>
        <v>0</v>
      </c>
      <c r="Z39" s="37">
        <f>X39-T39</f>
        <v>0</v>
      </c>
      <c r="AA39" s="29">
        <v>162149.9</v>
      </c>
      <c r="AB39" s="29">
        <v>223014.02</v>
      </c>
      <c r="AC39" s="37">
        <f>AA39-W39</f>
        <v>0</v>
      </c>
      <c r="AD39" s="37">
        <f>AB39-X39</f>
        <v>0</v>
      </c>
      <c r="AE39" s="29">
        <v>162149.9</v>
      </c>
      <c r="AF39" s="29">
        <v>223014.02</v>
      </c>
      <c r="AG39" s="38">
        <f>IF(AF39=0,0,IF(AE39=0,0,(AF39-AE39)/AE39*100))</f>
        <v>0</v>
      </c>
      <c r="AH39" s="39">
        <f>IF(AE39=0,0,IF(G39=0,0,AE39/G39*100))</f>
        <v>0</v>
      </c>
      <c r="AI39" s="39">
        <f>IF(AF39=0,0,IF(H39=0,0,AF39/H39*100))</f>
        <v>0</v>
      </c>
      <c r="AJ39" s="29">
        <v>-1</v>
      </c>
    </row>
    <row r="40" spans="2:36" ht="14.25">
      <c r="B40" s="30" t="s">
        <v>58</v>
      </c>
      <c r="F40" s="28" t="s">
        <v>59</v>
      </c>
      <c r="G40" s="29">
        <v>4475.92</v>
      </c>
      <c r="H40" s="29">
        <v>9000</v>
      </c>
      <c r="I40" s="29">
        <v>0</v>
      </c>
      <c r="J40" s="29">
        <v>414.67</v>
      </c>
      <c r="K40" s="29">
        <v>0</v>
      </c>
      <c r="L40" s="29">
        <v>688.85</v>
      </c>
      <c r="M40" s="37">
        <f>K40-I40</f>
        <v>0</v>
      </c>
      <c r="N40" s="37">
        <f>L40-J40</f>
        <v>0</v>
      </c>
      <c r="O40" s="29">
        <v>19.25</v>
      </c>
      <c r="P40" s="29">
        <v>688.85</v>
      </c>
      <c r="Q40" s="37">
        <f>O40-K40</f>
        <v>0</v>
      </c>
      <c r="R40" s="37">
        <f>P40-L40</f>
        <v>0</v>
      </c>
      <c r="S40" s="29">
        <v>195.2</v>
      </c>
      <c r="T40" s="29">
        <v>897.5</v>
      </c>
      <c r="U40" s="37">
        <f>S40-O40</f>
        <v>0</v>
      </c>
      <c r="V40" s="37">
        <f>T40-P40</f>
        <v>0</v>
      </c>
      <c r="W40" s="29">
        <v>385.2</v>
      </c>
      <c r="X40" s="29">
        <v>1766.8</v>
      </c>
      <c r="Y40" s="37">
        <f>W40-S40</f>
        <v>0</v>
      </c>
      <c r="Z40" s="37">
        <f>X40-T40</f>
        <v>0</v>
      </c>
      <c r="AA40" s="29">
        <v>408.24</v>
      </c>
      <c r="AB40" s="29">
        <v>1766.8</v>
      </c>
      <c r="AC40" s="37">
        <f>AA40-W40</f>
        <v>0</v>
      </c>
      <c r="AD40" s="37">
        <f>AB40-X40</f>
        <v>0</v>
      </c>
      <c r="AE40" s="29">
        <v>408.24</v>
      </c>
      <c r="AF40" s="29">
        <v>1766.8</v>
      </c>
      <c r="AG40" s="38">
        <f>IF(AF40=0,0,IF(AE40=0,0,(AF40-AE40)/AE40*100))</f>
        <v>0</v>
      </c>
      <c r="AH40" s="39">
        <f>IF(AE40=0,0,IF(G40=0,0,AE40/G40*100))</f>
        <v>0</v>
      </c>
      <c r="AI40" s="39">
        <f>IF(AF40=0,0,IF(H40=0,0,AF40/H40*100))</f>
        <v>0</v>
      </c>
      <c r="AJ40" s="29">
        <v>-1</v>
      </c>
    </row>
    <row r="41" spans="2:36" ht="14.25">
      <c r="B41" s="30" t="s">
        <v>60</v>
      </c>
      <c r="F41" s="28" t="s">
        <v>61</v>
      </c>
      <c r="G41" s="29">
        <v>4218492.3</v>
      </c>
      <c r="H41" s="29">
        <v>5379000</v>
      </c>
      <c r="I41" s="29">
        <v>43647.73</v>
      </c>
      <c r="J41" s="29">
        <v>22619.6</v>
      </c>
      <c r="K41" s="29">
        <v>363986.01</v>
      </c>
      <c r="L41" s="29">
        <v>379080.62</v>
      </c>
      <c r="M41" s="37">
        <f>K41-I41</f>
        <v>0</v>
      </c>
      <c r="N41" s="37">
        <f>L41-J41</f>
        <v>0</v>
      </c>
      <c r="O41" s="29">
        <v>648258.36</v>
      </c>
      <c r="P41" s="29">
        <v>748604.2</v>
      </c>
      <c r="Q41" s="37">
        <f>O41-K41</f>
        <v>0</v>
      </c>
      <c r="R41" s="37">
        <f>P41-L41</f>
        <v>0</v>
      </c>
      <c r="S41" s="29">
        <v>1204632.69</v>
      </c>
      <c r="T41" s="29">
        <v>1134635.89</v>
      </c>
      <c r="U41" s="37">
        <f>S41-O41</f>
        <v>0</v>
      </c>
      <c r="V41" s="37">
        <f>T41-P41</f>
        <v>0</v>
      </c>
      <c r="W41" s="29">
        <v>1553889.59</v>
      </c>
      <c r="X41" s="29">
        <v>1624515.75</v>
      </c>
      <c r="Y41" s="37">
        <f>W41-S41</f>
        <v>0</v>
      </c>
      <c r="Z41" s="37">
        <f>X41-T41</f>
        <v>0</v>
      </c>
      <c r="AA41" s="29">
        <v>1913280.06</v>
      </c>
      <c r="AB41" s="29">
        <v>2033902.47</v>
      </c>
      <c r="AC41" s="37">
        <f>AA41-W41</f>
        <v>0</v>
      </c>
      <c r="AD41" s="37">
        <f>AB41-X41</f>
        <v>0</v>
      </c>
      <c r="AE41" s="29">
        <v>1913280.06</v>
      </c>
      <c r="AF41" s="29">
        <v>2033902.47</v>
      </c>
      <c r="AG41" s="38">
        <f>IF(AF41=0,0,IF(AE41=0,0,(AF41-AE41)/AE41*100))</f>
        <v>0</v>
      </c>
      <c r="AH41" s="39">
        <f>IF(AE41=0,0,IF(G41=0,0,AE41/G41*100))</f>
        <v>0</v>
      </c>
      <c r="AI41" s="39">
        <f>IF(AF41=0,0,IF(H41=0,0,AF41/H41*100))</f>
        <v>0</v>
      </c>
      <c r="AJ41" s="29">
        <v>-1</v>
      </c>
    </row>
    <row r="42" spans="2:36" ht="14.25">
      <c r="B42" s="30" t="s">
        <v>62</v>
      </c>
      <c r="F42" s="28" t="s">
        <v>63</v>
      </c>
      <c r="G42" s="29">
        <v>67354.49</v>
      </c>
      <c r="H42" s="29">
        <v>55000</v>
      </c>
      <c r="I42" s="29">
        <v>1296</v>
      </c>
      <c r="J42" s="29">
        <v>0</v>
      </c>
      <c r="K42" s="29">
        <v>2046</v>
      </c>
      <c r="L42" s="29">
        <v>697.5</v>
      </c>
      <c r="M42" s="37">
        <f>K42-I42</f>
        <v>0</v>
      </c>
      <c r="N42" s="37">
        <f>L42-J42</f>
        <v>0</v>
      </c>
      <c r="O42" s="29">
        <v>5045.16</v>
      </c>
      <c r="P42" s="29">
        <v>2290</v>
      </c>
      <c r="Q42" s="37">
        <f>O42-K42</f>
        <v>0</v>
      </c>
      <c r="R42" s="37">
        <f>P42-L42</f>
        <v>0</v>
      </c>
      <c r="S42" s="29">
        <v>5499.45</v>
      </c>
      <c r="T42" s="29">
        <v>4079</v>
      </c>
      <c r="U42" s="37">
        <f>S42-O42</f>
        <v>0</v>
      </c>
      <c r="V42" s="37">
        <f>T42-P42</f>
        <v>0</v>
      </c>
      <c r="W42" s="29">
        <v>6309.45</v>
      </c>
      <c r="X42" s="29">
        <v>19387.9</v>
      </c>
      <c r="Y42" s="37">
        <f>W42-S42</f>
        <v>0</v>
      </c>
      <c r="Z42" s="37">
        <f>X42-T42</f>
        <v>0</v>
      </c>
      <c r="AA42" s="29">
        <v>48789.19</v>
      </c>
      <c r="AB42" s="29">
        <v>32251.28</v>
      </c>
      <c r="AC42" s="37">
        <f>AA42-W42</f>
        <v>0</v>
      </c>
      <c r="AD42" s="37">
        <f>AB42-X42</f>
        <v>0</v>
      </c>
      <c r="AE42" s="29">
        <v>48789.19</v>
      </c>
      <c r="AF42" s="29">
        <v>32251.28</v>
      </c>
      <c r="AG42" s="38">
        <f>IF(AF42=0,0,IF(AE42=0,0,(AF42-AE42)/AE42*100))</f>
        <v>0</v>
      </c>
      <c r="AH42" s="39">
        <f>IF(AE42=0,0,IF(G42=0,0,AE42/G42*100))</f>
        <v>0</v>
      </c>
      <c r="AI42" s="39">
        <f>IF(AF42=0,0,IF(H42=0,0,AF42/H42*100))</f>
        <v>0</v>
      </c>
      <c r="AJ42" s="29">
        <v>-1</v>
      </c>
    </row>
    <row r="43" spans="2:36" ht="14.25">
      <c r="B43" s="30" t="s">
        <v>64</v>
      </c>
      <c r="F43" s="28" t="s">
        <v>65</v>
      </c>
      <c r="G43" s="29">
        <v>497932.35</v>
      </c>
      <c r="H43" s="29">
        <v>552000</v>
      </c>
      <c r="I43" s="29">
        <v>7200</v>
      </c>
      <c r="J43" s="29">
        <v>5374.06</v>
      </c>
      <c r="K43" s="29">
        <v>16420.06</v>
      </c>
      <c r="L43" s="29">
        <v>11527.04</v>
      </c>
      <c r="M43" s="37">
        <f>K43-I43</f>
        <v>0</v>
      </c>
      <c r="N43" s="37">
        <f>L43-J43</f>
        <v>0</v>
      </c>
      <c r="O43" s="29">
        <v>30171.54</v>
      </c>
      <c r="P43" s="29">
        <v>39697.29</v>
      </c>
      <c r="Q43" s="37">
        <f>O43-K43</f>
        <v>0</v>
      </c>
      <c r="R43" s="37">
        <f>P43-L43</f>
        <v>0</v>
      </c>
      <c r="S43" s="29">
        <v>62000.45</v>
      </c>
      <c r="T43" s="29">
        <v>49900.01</v>
      </c>
      <c r="U43" s="37">
        <f>S43-O43</f>
        <v>0</v>
      </c>
      <c r="V43" s="37">
        <f>T43-P43</f>
        <v>0</v>
      </c>
      <c r="W43" s="29">
        <v>71133.85</v>
      </c>
      <c r="X43" s="29">
        <v>95060.89</v>
      </c>
      <c r="Y43" s="37">
        <f>W43-S43</f>
        <v>0</v>
      </c>
      <c r="Z43" s="37">
        <f>X43-T43</f>
        <v>0</v>
      </c>
      <c r="AA43" s="29">
        <v>134384.41</v>
      </c>
      <c r="AB43" s="29">
        <v>177362.56</v>
      </c>
      <c r="AC43" s="37">
        <f>AA43-W43</f>
        <v>0</v>
      </c>
      <c r="AD43" s="37">
        <f>AB43-X43</f>
        <v>0</v>
      </c>
      <c r="AE43" s="29">
        <v>134384.41</v>
      </c>
      <c r="AF43" s="29">
        <v>177362.56</v>
      </c>
      <c r="AG43" s="38">
        <f>IF(AF43=0,0,IF(AE43=0,0,(AF43-AE43)/AE43*100))</f>
        <v>0</v>
      </c>
      <c r="AH43" s="39">
        <f>IF(AE43=0,0,IF(G43=0,0,AE43/G43*100))</f>
        <v>0</v>
      </c>
      <c r="AI43" s="39">
        <f>IF(AF43=0,0,IF(H43=0,0,AF43/H43*100))</f>
        <v>0</v>
      </c>
      <c r="AJ43" s="29">
        <v>-1</v>
      </c>
    </row>
    <row r="44" spans="2:36" ht="14.25">
      <c r="B44" s="30" t="s">
        <v>66</v>
      </c>
      <c r="F44" s="28" t="s">
        <v>67</v>
      </c>
      <c r="G44" s="29">
        <v>200161.03</v>
      </c>
      <c r="H44" s="29">
        <v>144000</v>
      </c>
      <c r="I44" s="29">
        <v>0</v>
      </c>
      <c r="J44" s="29">
        <v>0</v>
      </c>
      <c r="K44" s="29">
        <v>133.34</v>
      </c>
      <c r="L44" s="29">
        <v>2360</v>
      </c>
      <c r="M44" s="37">
        <f>K44-I44</f>
        <v>0</v>
      </c>
      <c r="N44" s="37">
        <f>L44-J44</f>
        <v>0</v>
      </c>
      <c r="O44" s="29">
        <v>1702.74</v>
      </c>
      <c r="P44" s="29">
        <v>4141.8</v>
      </c>
      <c r="Q44" s="37">
        <f>O44-K44</f>
        <v>0</v>
      </c>
      <c r="R44" s="37">
        <f>P44-L44</f>
        <v>0</v>
      </c>
      <c r="S44" s="29">
        <v>6136</v>
      </c>
      <c r="T44" s="29">
        <v>6936.39</v>
      </c>
      <c r="U44" s="37">
        <f>S44-O44</f>
        <v>0</v>
      </c>
      <c r="V44" s="37">
        <f>T44-P44</f>
        <v>0</v>
      </c>
      <c r="W44" s="29">
        <v>10991.24</v>
      </c>
      <c r="X44" s="29">
        <v>14197.99</v>
      </c>
      <c r="Y44" s="37">
        <f>W44-S44</f>
        <v>0</v>
      </c>
      <c r="Z44" s="37">
        <f>X44-T44</f>
        <v>0</v>
      </c>
      <c r="AA44" s="29">
        <v>14938.74</v>
      </c>
      <c r="AB44" s="29">
        <v>28898.43</v>
      </c>
      <c r="AC44" s="37">
        <f>AA44-W44</f>
        <v>0</v>
      </c>
      <c r="AD44" s="37">
        <f>AB44-X44</f>
        <v>0</v>
      </c>
      <c r="AE44" s="29">
        <v>14938.74</v>
      </c>
      <c r="AF44" s="29">
        <v>28898.43</v>
      </c>
      <c r="AG44" s="38">
        <f>IF(AF44=0,0,IF(AE44=0,0,(AF44-AE44)/AE44*100))</f>
        <v>0</v>
      </c>
      <c r="AH44" s="39">
        <f>IF(AE44=0,0,IF(G44=0,0,AE44/G44*100))</f>
        <v>0</v>
      </c>
      <c r="AI44" s="39">
        <f>IF(AF44=0,0,IF(H44=0,0,AF44/H44*100))</f>
        <v>0</v>
      </c>
      <c r="AJ44" s="29">
        <v>-1</v>
      </c>
    </row>
    <row r="45" spans="2:36" ht="14.25">
      <c r="B45" s="30" t="s">
        <v>68</v>
      </c>
      <c r="F45" s="28" t="s">
        <v>69</v>
      </c>
      <c r="G45" s="29">
        <v>46502.12</v>
      </c>
      <c r="H45" s="29">
        <v>0</v>
      </c>
      <c r="I45" s="29">
        <v>0</v>
      </c>
      <c r="J45" s="29">
        <v>0</v>
      </c>
      <c r="K45" s="29">
        <v>4506.07</v>
      </c>
      <c r="L45" s="29">
        <v>0</v>
      </c>
      <c r="M45" s="37">
        <f>K45-I45</f>
        <v>0</v>
      </c>
      <c r="N45" s="37">
        <f>L45-J45</f>
        <v>0</v>
      </c>
      <c r="O45" s="29">
        <v>8760.48</v>
      </c>
      <c r="P45" s="29">
        <v>4270.94</v>
      </c>
      <c r="Q45" s="37">
        <f>O45-K45</f>
        <v>0</v>
      </c>
      <c r="R45" s="37">
        <f>P45-L45</f>
        <v>0</v>
      </c>
      <c r="S45" s="29">
        <v>13641.7</v>
      </c>
      <c r="T45" s="29">
        <v>4270.94</v>
      </c>
      <c r="U45" s="37">
        <f>S45-O45</f>
        <v>0</v>
      </c>
      <c r="V45" s="37">
        <f>T45-P45</f>
        <v>0</v>
      </c>
      <c r="W45" s="29">
        <v>19109.48</v>
      </c>
      <c r="X45" s="29">
        <v>4270.94</v>
      </c>
      <c r="Y45" s="37">
        <f>W45-S45</f>
        <v>0</v>
      </c>
      <c r="Z45" s="37">
        <f>X45-T45</f>
        <v>0</v>
      </c>
      <c r="AA45" s="29">
        <v>21928.52</v>
      </c>
      <c r="AB45" s="29">
        <v>4270.94</v>
      </c>
      <c r="AC45" s="37">
        <f>AA45-W45</f>
        <v>0</v>
      </c>
      <c r="AD45" s="37">
        <f>AB45-X45</f>
        <v>0</v>
      </c>
      <c r="AE45" s="29">
        <v>21928.52</v>
      </c>
      <c r="AF45" s="29">
        <v>4270.94</v>
      </c>
      <c r="AG45" s="38">
        <f>IF(AF45=0,0,IF(AE45=0,0,(AF45-AE45)/AE45*100))</f>
        <v>0</v>
      </c>
      <c r="AH45" s="39">
        <f>IF(AE45=0,0,IF(G45=0,0,AE45/G45*100))</f>
        <v>0</v>
      </c>
      <c r="AI45" s="39">
        <f>IF(AF45=0,0,IF(H45=0,0,AF45/H45*100))</f>
        <v>0</v>
      </c>
      <c r="AJ45" s="29">
        <v>-1</v>
      </c>
    </row>
    <row r="46" spans="2:36" ht="14.25">
      <c r="B46" s="30" t="s">
        <v>70</v>
      </c>
      <c r="F46" s="26" t="s">
        <v>71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f>K46-I46</f>
        <v>0</v>
      </c>
      <c r="N46" s="27">
        <f>L46-J46</f>
        <v>0</v>
      </c>
      <c r="O46" s="27">
        <v>0</v>
      </c>
      <c r="P46" s="27">
        <v>0</v>
      </c>
      <c r="Q46" s="27">
        <f>O46-K46</f>
        <v>0</v>
      </c>
      <c r="R46" s="27">
        <f>P46-L46</f>
        <v>0</v>
      </c>
      <c r="S46" s="27">
        <v>0</v>
      </c>
      <c r="T46" s="27">
        <v>0</v>
      </c>
      <c r="U46" s="27">
        <f>S46-O46</f>
        <v>0</v>
      </c>
      <c r="V46" s="27">
        <f>T46-P46</f>
        <v>0</v>
      </c>
      <c r="W46" s="27">
        <v>0</v>
      </c>
      <c r="X46" s="27">
        <v>0</v>
      </c>
      <c r="Y46" s="27">
        <f>W46-S46</f>
        <v>0</v>
      </c>
      <c r="Z46" s="27">
        <f>X46-T46</f>
        <v>0</v>
      </c>
      <c r="AA46" s="27">
        <v>0</v>
      </c>
      <c r="AB46" s="27">
        <v>0</v>
      </c>
      <c r="AC46" s="27">
        <f>AA46-W46</f>
        <v>0</v>
      </c>
      <c r="AD46" s="27">
        <f>AB46-X46</f>
        <v>0</v>
      </c>
      <c r="AE46" s="27">
        <v>0</v>
      </c>
      <c r="AF46" s="27">
        <v>0</v>
      </c>
      <c r="AG46" s="1">
        <f>IF(AF46=0,0,IF(AE46=0,0,(AF46-AE46)/AE46*100))</f>
        <v>0</v>
      </c>
      <c r="AH46" s="2">
        <f>IF(AE46=0,0,IF(G46=0,0,AE46/G46*100))</f>
        <v>0</v>
      </c>
      <c r="AI46" s="2">
        <f>IF(AF46=0,0,IF(H46=0,0,AF46/H46*100))</f>
        <v>0</v>
      </c>
      <c r="AJ46" s="27">
        <v>-1</v>
      </c>
    </row>
    <row r="47" spans="2:36" ht="14.25">
      <c r="B47" s="30" t="s">
        <v>72</v>
      </c>
      <c r="F47" s="28" t="s">
        <v>73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7">
        <f>K47-I47</f>
        <v>0</v>
      </c>
      <c r="N47" s="37">
        <f>L47-J47</f>
        <v>0</v>
      </c>
      <c r="O47" s="29">
        <v>0</v>
      </c>
      <c r="P47" s="29">
        <v>0</v>
      </c>
      <c r="Q47" s="37">
        <f>O47-K47</f>
        <v>0</v>
      </c>
      <c r="R47" s="37">
        <f>P47-L47</f>
        <v>0</v>
      </c>
      <c r="S47" s="29">
        <v>0</v>
      </c>
      <c r="T47" s="29">
        <v>0</v>
      </c>
      <c r="U47" s="37">
        <f>S47-O47</f>
        <v>0</v>
      </c>
      <c r="V47" s="37">
        <f>T47-P47</f>
        <v>0</v>
      </c>
      <c r="W47" s="29">
        <v>0</v>
      </c>
      <c r="X47" s="29">
        <v>0</v>
      </c>
      <c r="Y47" s="37">
        <f>W47-S47</f>
        <v>0</v>
      </c>
      <c r="Z47" s="37">
        <f>X47-T47</f>
        <v>0</v>
      </c>
      <c r="AA47" s="29">
        <v>0</v>
      </c>
      <c r="AB47" s="29">
        <v>0</v>
      </c>
      <c r="AC47" s="37">
        <f>AA47-W47</f>
        <v>0</v>
      </c>
      <c r="AD47" s="37">
        <f>AB47-X47</f>
        <v>0</v>
      </c>
      <c r="AE47" s="29">
        <v>0</v>
      </c>
      <c r="AF47" s="29">
        <v>0</v>
      </c>
      <c r="AG47" s="38">
        <f>IF(AF47=0,0,IF(AE47=0,0,(AF47-AE47)/AE47*100))</f>
        <v>0</v>
      </c>
      <c r="AH47" s="39">
        <f>IF(AE47=0,0,IF(G47=0,0,AE47/G47*100))</f>
        <v>0</v>
      </c>
      <c r="AI47" s="39">
        <f>IF(AF47=0,0,IF(H47=0,0,AF47/H47*100))</f>
        <v>0</v>
      </c>
      <c r="AJ47" s="29">
        <v>-1</v>
      </c>
    </row>
    <row r="48" spans="2:36" ht="14.25">
      <c r="B48" s="30" t="s">
        <v>74</v>
      </c>
      <c r="F48" s="28" t="s">
        <v>75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7">
        <f>K48-I48</f>
        <v>0</v>
      </c>
      <c r="N48" s="37">
        <f>L48-J48</f>
        <v>0</v>
      </c>
      <c r="O48" s="29">
        <v>0</v>
      </c>
      <c r="P48" s="29">
        <v>0</v>
      </c>
      <c r="Q48" s="37">
        <f>O48-K48</f>
        <v>0</v>
      </c>
      <c r="R48" s="37">
        <f>P48-L48</f>
        <v>0</v>
      </c>
      <c r="S48" s="29">
        <v>0</v>
      </c>
      <c r="T48" s="29">
        <v>0</v>
      </c>
      <c r="U48" s="37">
        <f>S48-O48</f>
        <v>0</v>
      </c>
      <c r="V48" s="37">
        <f>T48-P48</f>
        <v>0</v>
      </c>
      <c r="W48" s="29">
        <v>0</v>
      </c>
      <c r="X48" s="29">
        <v>0</v>
      </c>
      <c r="Y48" s="37">
        <f>W48-S48</f>
        <v>0</v>
      </c>
      <c r="Z48" s="37">
        <f>X48-T48</f>
        <v>0</v>
      </c>
      <c r="AA48" s="29">
        <v>0</v>
      </c>
      <c r="AB48" s="29">
        <v>0</v>
      </c>
      <c r="AC48" s="37">
        <f>AA48-W48</f>
        <v>0</v>
      </c>
      <c r="AD48" s="37">
        <f>AB48-X48</f>
        <v>0</v>
      </c>
      <c r="AE48" s="29">
        <v>0</v>
      </c>
      <c r="AF48" s="29">
        <v>0</v>
      </c>
      <c r="AG48" s="38">
        <f>IF(AF48=0,0,IF(AE48=0,0,(AF48-AE48)/AE48*100))</f>
        <v>0</v>
      </c>
      <c r="AH48" s="39">
        <f>IF(AE48=0,0,IF(G48=0,0,AE48/G48*100))</f>
        <v>0</v>
      </c>
      <c r="AI48" s="39">
        <f>IF(AF48=0,0,IF(H48=0,0,AF48/H48*100))</f>
        <v>0</v>
      </c>
      <c r="AJ48" s="29">
        <v>-1</v>
      </c>
    </row>
    <row r="49" spans="2:36" ht="14.25">
      <c r="B49" s="30" t="s">
        <v>76</v>
      </c>
      <c r="F49" s="28" t="s">
        <v>77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7">
        <f>K49-I49</f>
        <v>0</v>
      </c>
      <c r="N49" s="37">
        <f>L49-J49</f>
        <v>0</v>
      </c>
      <c r="O49" s="29">
        <v>0</v>
      </c>
      <c r="P49" s="29">
        <v>0</v>
      </c>
      <c r="Q49" s="37">
        <f>O49-K49</f>
        <v>0</v>
      </c>
      <c r="R49" s="37">
        <f>P49-L49</f>
        <v>0</v>
      </c>
      <c r="S49" s="29">
        <v>0</v>
      </c>
      <c r="T49" s="29">
        <v>0</v>
      </c>
      <c r="U49" s="37">
        <f>S49-O49</f>
        <v>0</v>
      </c>
      <c r="V49" s="37">
        <f>T49-P49</f>
        <v>0</v>
      </c>
      <c r="W49" s="29">
        <v>0</v>
      </c>
      <c r="X49" s="29">
        <v>0</v>
      </c>
      <c r="Y49" s="37">
        <f>W49-S49</f>
        <v>0</v>
      </c>
      <c r="Z49" s="37">
        <f>X49-T49</f>
        <v>0</v>
      </c>
      <c r="AA49" s="29">
        <v>0</v>
      </c>
      <c r="AB49" s="29">
        <v>0</v>
      </c>
      <c r="AC49" s="37">
        <f>AA49-W49</f>
        <v>0</v>
      </c>
      <c r="AD49" s="37">
        <f>AB49-X49</f>
        <v>0</v>
      </c>
      <c r="AE49" s="29">
        <v>0</v>
      </c>
      <c r="AF49" s="29">
        <v>0</v>
      </c>
      <c r="AG49" s="38">
        <f>IF(AF49=0,0,IF(AE49=0,0,(AF49-AE49)/AE49*100))</f>
        <v>0</v>
      </c>
      <c r="AH49" s="39">
        <f>IF(AE49=0,0,IF(G49=0,0,AE49/G49*100))</f>
        <v>0</v>
      </c>
      <c r="AI49" s="39">
        <f>IF(AF49=0,0,IF(H49=0,0,AF49/H49*100))</f>
        <v>0</v>
      </c>
      <c r="AJ49" s="29">
        <v>-1</v>
      </c>
    </row>
    <row r="50" spans="2:36" ht="14.25">
      <c r="B50" s="30" t="s">
        <v>78</v>
      </c>
      <c r="F50" s="28" t="s">
        <v>79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7">
        <f>K50-I50</f>
        <v>0</v>
      </c>
      <c r="N50" s="37">
        <f>L50-J50</f>
        <v>0</v>
      </c>
      <c r="O50" s="29">
        <v>0</v>
      </c>
      <c r="P50" s="29">
        <v>0</v>
      </c>
      <c r="Q50" s="37">
        <f>O50-K50</f>
        <v>0</v>
      </c>
      <c r="R50" s="37">
        <f>P50-L50</f>
        <v>0</v>
      </c>
      <c r="S50" s="29">
        <v>0</v>
      </c>
      <c r="T50" s="29">
        <v>0</v>
      </c>
      <c r="U50" s="37">
        <f>S50-O50</f>
        <v>0</v>
      </c>
      <c r="V50" s="37">
        <f>T50-P50</f>
        <v>0</v>
      </c>
      <c r="W50" s="29">
        <v>0</v>
      </c>
      <c r="X50" s="29">
        <v>0</v>
      </c>
      <c r="Y50" s="37">
        <f>W50-S50</f>
        <v>0</v>
      </c>
      <c r="Z50" s="37">
        <f>X50-T50</f>
        <v>0</v>
      </c>
      <c r="AA50" s="29">
        <v>0</v>
      </c>
      <c r="AB50" s="29">
        <v>0</v>
      </c>
      <c r="AC50" s="37">
        <f>AA50-W50</f>
        <v>0</v>
      </c>
      <c r="AD50" s="37">
        <f>AB50-X50</f>
        <v>0</v>
      </c>
      <c r="AE50" s="29">
        <v>0</v>
      </c>
      <c r="AF50" s="29">
        <v>0</v>
      </c>
      <c r="AG50" s="38">
        <f>IF(AF50=0,0,IF(AE50=0,0,(AF50-AE50)/AE50*100))</f>
        <v>0</v>
      </c>
      <c r="AH50" s="39">
        <f>IF(AE50=0,0,IF(G50=0,0,AE50/G50*100))</f>
        <v>0</v>
      </c>
      <c r="AI50" s="39">
        <f>IF(AF50=0,0,IF(H50=0,0,AF50/H50*100))</f>
        <v>0</v>
      </c>
      <c r="AJ50" s="29">
        <v>-1</v>
      </c>
    </row>
    <row r="51" spans="2:36" ht="14.25">
      <c r="B51" s="30" t="s">
        <v>80</v>
      </c>
      <c r="F51" s="28" t="s">
        <v>81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7">
        <f>K51-I51</f>
        <v>0</v>
      </c>
      <c r="N51" s="37">
        <f>L51-J51</f>
        <v>0</v>
      </c>
      <c r="O51" s="29">
        <v>0</v>
      </c>
      <c r="P51" s="29">
        <v>0</v>
      </c>
      <c r="Q51" s="37">
        <f>O51-K51</f>
        <v>0</v>
      </c>
      <c r="R51" s="37">
        <f>P51-L51</f>
        <v>0</v>
      </c>
      <c r="S51" s="29">
        <v>0</v>
      </c>
      <c r="T51" s="29">
        <v>0</v>
      </c>
      <c r="U51" s="37">
        <f>S51-O51</f>
        <v>0</v>
      </c>
      <c r="V51" s="37">
        <f>T51-P51</f>
        <v>0</v>
      </c>
      <c r="W51" s="29">
        <v>0</v>
      </c>
      <c r="X51" s="29">
        <v>0</v>
      </c>
      <c r="Y51" s="37">
        <f>W51-S51</f>
        <v>0</v>
      </c>
      <c r="Z51" s="37">
        <f>X51-T51</f>
        <v>0</v>
      </c>
      <c r="AA51" s="29">
        <v>0</v>
      </c>
      <c r="AB51" s="29">
        <v>0</v>
      </c>
      <c r="AC51" s="37">
        <f>AA51-W51</f>
        <v>0</v>
      </c>
      <c r="AD51" s="37">
        <f>AB51-X51</f>
        <v>0</v>
      </c>
      <c r="AE51" s="29">
        <v>0</v>
      </c>
      <c r="AF51" s="29">
        <v>0</v>
      </c>
      <c r="AG51" s="38">
        <f>IF(AF51=0,0,IF(AE51=0,0,(AF51-AE51)/AE51*100))</f>
        <v>0</v>
      </c>
      <c r="AH51" s="39">
        <f>IF(AE51=0,0,IF(G51=0,0,AE51/G51*100))</f>
        <v>0</v>
      </c>
      <c r="AI51" s="39">
        <f>IF(AF51=0,0,IF(H51=0,0,AF51/H51*100))</f>
        <v>0</v>
      </c>
      <c r="AJ51" s="29">
        <v>-1</v>
      </c>
    </row>
    <row r="52" spans="2:36" ht="14.25">
      <c r="B52" s="30" t="s">
        <v>82</v>
      </c>
      <c r="F52" s="26" t="s">
        <v>83</v>
      </c>
      <c r="G52" s="27">
        <v>797884.78</v>
      </c>
      <c r="H52" s="27">
        <v>1036000</v>
      </c>
      <c r="I52" s="27">
        <v>44515.72</v>
      </c>
      <c r="J52" s="27">
        <v>62533.33</v>
      </c>
      <c r="K52" s="27">
        <v>109693.32</v>
      </c>
      <c r="L52" s="27">
        <v>226153.3</v>
      </c>
      <c r="M52" s="27">
        <f>K52-I52</f>
        <v>0</v>
      </c>
      <c r="N52" s="27">
        <f>L52-J52</f>
        <v>0</v>
      </c>
      <c r="O52" s="27">
        <v>155557.38</v>
      </c>
      <c r="P52" s="27">
        <v>289745.63</v>
      </c>
      <c r="Q52" s="27">
        <f>O52-K52</f>
        <v>0</v>
      </c>
      <c r="R52" s="27">
        <f>P52-L52</f>
        <v>0</v>
      </c>
      <c r="S52" s="27">
        <v>478503.4</v>
      </c>
      <c r="T52" s="27">
        <v>459566.96</v>
      </c>
      <c r="U52" s="27">
        <f>S52-O52</f>
        <v>0</v>
      </c>
      <c r="V52" s="27">
        <f>T52-P52</f>
        <v>0</v>
      </c>
      <c r="W52" s="27">
        <v>522503.4</v>
      </c>
      <c r="X52" s="27">
        <v>523159.29</v>
      </c>
      <c r="Y52" s="27">
        <f>W52-S52</f>
        <v>0</v>
      </c>
      <c r="Z52" s="27">
        <f>X52-T52</f>
        <v>0</v>
      </c>
      <c r="AA52" s="27">
        <v>570667.45</v>
      </c>
      <c r="AB52" s="27">
        <v>586881.4</v>
      </c>
      <c r="AC52" s="27">
        <f>AA52-W52</f>
        <v>0</v>
      </c>
      <c r="AD52" s="27">
        <f>AB52-X52</f>
        <v>0</v>
      </c>
      <c r="AE52" s="27">
        <v>570667.45</v>
      </c>
      <c r="AF52" s="27">
        <v>586881.4</v>
      </c>
      <c r="AG52" s="1">
        <f>IF(AF52=0,0,IF(AE52=0,0,(AF52-AE52)/AE52*100))</f>
        <v>0</v>
      </c>
      <c r="AH52" s="2">
        <f>IF(AE52=0,0,IF(G52=0,0,AE52/G52*100))</f>
        <v>0</v>
      </c>
      <c r="AI52" s="2">
        <f>IF(AF52=0,0,IF(H52=0,0,AF52/H52*100))</f>
        <v>0</v>
      </c>
      <c r="AJ52" s="27">
        <v>-1</v>
      </c>
    </row>
    <row r="53" spans="2:36" ht="14.25">
      <c r="B53" s="30" t="s">
        <v>84</v>
      </c>
      <c r="F53" s="28" t="s">
        <v>85</v>
      </c>
      <c r="G53" s="29">
        <v>352867.84</v>
      </c>
      <c r="H53" s="29">
        <v>652000</v>
      </c>
      <c r="I53" s="29">
        <v>44515.72</v>
      </c>
      <c r="J53" s="29">
        <v>62533.33</v>
      </c>
      <c r="K53" s="29">
        <v>109693.32</v>
      </c>
      <c r="L53" s="29">
        <v>126153.3</v>
      </c>
      <c r="M53" s="37">
        <f>K53-I53</f>
        <v>0</v>
      </c>
      <c r="N53" s="37">
        <f>L53-J53</f>
        <v>0</v>
      </c>
      <c r="O53" s="29">
        <v>155557.38</v>
      </c>
      <c r="P53" s="29">
        <v>189745.63</v>
      </c>
      <c r="Q53" s="37">
        <f>O53-K53</f>
        <v>0</v>
      </c>
      <c r="R53" s="37">
        <f>P53-L53</f>
        <v>0</v>
      </c>
      <c r="S53" s="29">
        <v>222103.4</v>
      </c>
      <c r="T53" s="29">
        <v>254396.96</v>
      </c>
      <c r="U53" s="37">
        <f>S53-O53</f>
        <v>0</v>
      </c>
      <c r="V53" s="37">
        <f>T53-P53</f>
        <v>0</v>
      </c>
      <c r="W53" s="29">
        <v>266103.4</v>
      </c>
      <c r="X53" s="29">
        <v>317989.29</v>
      </c>
      <c r="Y53" s="37">
        <f>W53-S53</f>
        <v>0</v>
      </c>
      <c r="Z53" s="37">
        <f>X53-T53</f>
        <v>0</v>
      </c>
      <c r="AA53" s="29">
        <v>314267.45</v>
      </c>
      <c r="AB53" s="29">
        <v>381711.4</v>
      </c>
      <c r="AC53" s="37">
        <f>AA53-W53</f>
        <v>0</v>
      </c>
      <c r="AD53" s="37">
        <f>AB53-X53</f>
        <v>0</v>
      </c>
      <c r="AE53" s="29">
        <v>314267.45</v>
      </c>
      <c r="AF53" s="29">
        <v>381711.4</v>
      </c>
      <c r="AG53" s="38">
        <f>IF(AF53=0,0,IF(AE53=0,0,(AF53-AE53)/AE53*100))</f>
        <v>0</v>
      </c>
      <c r="AH53" s="39">
        <f>IF(AE53=0,0,IF(G53=0,0,AE53/G53*100))</f>
        <v>0</v>
      </c>
      <c r="AI53" s="39">
        <f>IF(AF53=0,0,IF(H53=0,0,AF53/H53*100))</f>
        <v>0</v>
      </c>
      <c r="AJ53" s="29">
        <v>-1</v>
      </c>
    </row>
    <row r="54" spans="2:36" ht="14.25">
      <c r="B54" s="30" t="s">
        <v>86</v>
      </c>
      <c r="F54" s="28" t="s">
        <v>87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7">
        <f>K54-I54</f>
        <v>0</v>
      </c>
      <c r="N54" s="37">
        <f>L54-J54</f>
        <v>0</v>
      </c>
      <c r="O54" s="29">
        <v>0</v>
      </c>
      <c r="P54" s="29">
        <v>0</v>
      </c>
      <c r="Q54" s="37">
        <f>O54-K54</f>
        <v>0</v>
      </c>
      <c r="R54" s="37">
        <f>P54-L54</f>
        <v>0</v>
      </c>
      <c r="S54" s="29">
        <v>0</v>
      </c>
      <c r="T54" s="29">
        <v>12570</v>
      </c>
      <c r="U54" s="37">
        <f>S54-O54</f>
        <v>0</v>
      </c>
      <c r="V54" s="37">
        <f>T54-P54</f>
        <v>0</v>
      </c>
      <c r="W54" s="29">
        <v>0</v>
      </c>
      <c r="X54" s="29">
        <v>12570</v>
      </c>
      <c r="Y54" s="37">
        <f>W54-S54</f>
        <v>0</v>
      </c>
      <c r="Z54" s="37">
        <f>X54-T54</f>
        <v>0</v>
      </c>
      <c r="AA54" s="29">
        <v>0</v>
      </c>
      <c r="AB54" s="29">
        <v>12570</v>
      </c>
      <c r="AC54" s="37">
        <f>AA54-W54</f>
        <v>0</v>
      </c>
      <c r="AD54" s="37">
        <f>AB54-X54</f>
        <v>0</v>
      </c>
      <c r="AE54" s="29">
        <v>0</v>
      </c>
      <c r="AF54" s="29">
        <v>12570</v>
      </c>
      <c r="AG54" s="38">
        <f>IF(AF54=0,0,IF(AE54=0,0,(AF54-AE54)/AE54*100))</f>
        <v>0</v>
      </c>
      <c r="AH54" s="39">
        <f>IF(AE54=0,0,IF(G54=0,0,AE54/G54*100))</f>
        <v>0</v>
      </c>
      <c r="AI54" s="39">
        <f>IF(AF54=0,0,IF(H54=0,0,AF54/H54*100))</f>
        <v>0</v>
      </c>
      <c r="AJ54" s="29">
        <v>-1</v>
      </c>
    </row>
    <row r="55" spans="2:36" ht="14.25">
      <c r="B55" s="30" t="s">
        <v>88</v>
      </c>
      <c r="F55" s="28" t="s">
        <v>89</v>
      </c>
      <c r="G55" s="29">
        <v>445016.94</v>
      </c>
      <c r="H55" s="29">
        <v>384000</v>
      </c>
      <c r="I55" s="29">
        <v>0</v>
      </c>
      <c r="J55" s="29">
        <v>0</v>
      </c>
      <c r="K55" s="29">
        <v>0</v>
      </c>
      <c r="L55" s="29">
        <v>100000</v>
      </c>
      <c r="M55" s="37">
        <f>K55-I55</f>
        <v>0</v>
      </c>
      <c r="N55" s="37">
        <f>L55-J55</f>
        <v>0</v>
      </c>
      <c r="O55" s="29">
        <v>0</v>
      </c>
      <c r="P55" s="29">
        <v>100000</v>
      </c>
      <c r="Q55" s="37">
        <f>O55-K55</f>
        <v>0</v>
      </c>
      <c r="R55" s="37">
        <f>P55-L55</f>
        <v>0</v>
      </c>
      <c r="S55" s="29">
        <v>256400</v>
      </c>
      <c r="T55" s="29">
        <v>192600</v>
      </c>
      <c r="U55" s="37">
        <f>S55-O55</f>
        <v>0</v>
      </c>
      <c r="V55" s="37">
        <f>T55-P55</f>
        <v>0</v>
      </c>
      <c r="W55" s="29">
        <v>256400</v>
      </c>
      <c r="X55" s="29">
        <v>192600</v>
      </c>
      <c r="Y55" s="37">
        <f>W55-S55</f>
        <v>0</v>
      </c>
      <c r="Z55" s="37">
        <f>X55-T55</f>
        <v>0</v>
      </c>
      <c r="AA55" s="29">
        <v>256400</v>
      </c>
      <c r="AB55" s="29">
        <v>192600</v>
      </c>
      <c r="AC55" s="37">
        <f>AA55-W55</f>
        <v>0</v>
      </c>
      <c r="AD55" s="37">
        <f>AB55-X55</f>
        <v>0</v>
      </c>
      <c r="AE55" s="29">
        <v>256400</v>
      </c>
      <c r="AF55" s="29">
        <v>192600</v>
      </c>
      <c r="AG55" s="38">
        <f>IF(AF55=0,0,IF(AE55=0,0,(AF55-AE55)/AE55*100))</f>
        <v>0</v>
      </c>
      <c r="AH55" s="39">
        <f>IF(AE55=0,0,IF(G55=0,0,AE55/G55*100))</f>
        <v>0</v>
      </c>
      <c r="AI55" s="39">
        <f>IF(AF55=0,0,IF(H55=0,0,AF55/H55*100))</f>
        <v>0</v>
      </c>
      <c r="AJ55" s="29">
        <v>-1</v>
      </c>
    </row>
    <row r="56" spans="2:36" ht="14.25">
      <c r="B56" s="30" t="s">
        <v>90</v>
      </c>
      <c r="F56" s="28" t="s">
        <v>91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7">
        <f>K56-I56</f>
        <v>0</v>
      </c>
      <c r="N56" s="37">
        <f>L56-J56</f>
        <v>0</v>
      </c>
      <c r="O56" s="29">
        <v>0</v>
      </c>
      <c r="P56" s="29">
        <v>0</v>
      </c>
      <c r="Q56" s="37">
        <f>O56-K56</f>
        <v>0</v>
      </c>
      <c r="R56" s="37">
        <f>P56-L56</f>
        <v>0</v>
      </c>
      <c r="S56" s="29">
        <v>0</v>
      </c>
      <c r="T56" s="29">
        <v>0</v>
      </c>
      <c r="U56" s="37">
        <f>S56-O56</f>
        <v>0</v>
      </c>
      <c r="V56" s="37">
        <f>T56-P56</f>
        <v>0</v>
      </c>
      <c r="W56" s="29">
        <v>0</v>
      </c>
      <c r="X56" s="29">
        <v>0</v>
      </c>
      <c r="Y56" s="37">
        <f>W56-S56</f>
        <v>0</v>
      </c>
      <c r="Z56" s="37">
        <f>X56-T56</f>
        <v>0</v>
      </c>
      <c r="AA56" s="29">
        <v>0</v>
      </c>
      <c r="AB56" s="29">
        <v>0</v>
      </c>
      <c r="AC56" s="37">
        <f>AA56-W56</f>
        <v>0</v>
      </c>
      <c r="AD56" s="37">
        <f>AB56-X56</f>
        <v>0</v>
      </c>
      <c r="AE56" s="29">
        <v>0</v>
      </c>
      <c r="AF56" s="29">
        <v>0</v>
      </c>
      <c r="AG56" s="38">
        <f>IF(AF56=0,0,IF(AE56=0,0,(AF56-AE56)/AE56*100))</f>
        <v>0</v>
      </c>
      <c r="AH56" s="39">
        <f>IF(AE56=0,0,IF(G56=0,0,AE56/G56*100))</f>
        <v>0</v>
      </c>
      <c r="AI56" s="39">
        <f>IF(AF56=0,0,IF(H56=0,0,AF56/H56*100))</f>
        <v>0</v>
      </c>
      <c r="AJ56" s="29">
        <v>-1</v>
      </c>
    </row>
    <row r="57" spans="2:36" ht="14.25">
      <c r="B57" s="30" t="s">
        <v>92</v>
      </c>
      <c r="F57" s="28" t="s">
        <v>93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37">
        <f>K57-I57</f>
        <v>0</v>
      </c>
      <c r="N57" s="37">
        <f>L57-J57</f>
        <v>0</v>
      </c>
      <c r="O57" s="29">
        <v>0</v>
      </c>
      <c r="P57" s="29">
        <v>0</v>
      </c>
      <c r="Q57" s="37">
        <f>O57-K57</f>
        <v>0</v>
      </c>
      <c r="R57" s="37">
        <f>P57-L57</f>
        <v>0</v>
      </c>
      <c r="S57" s="29">
        <v>0</v>
      </c>
      <c r="T57" s="29">
        <v>0</v>
      </c>
      <c r="U57" s="37">
        <f>S57-O57</f>
        <v>0</v>
      </c>
      <c r="V57" s="37">
        <f>T57-P57</f>
        <v>0</v>
      </c>
      <c r="W57" s="29">
        <v>0</v>
      </c>
      <c r="X57" s="29">
        <v>0</v>
      </c>
      <c r="Y57" s="37">
        <f>W57-S57</f>
        <v>0</v>
      </c>
      <c r="Z57" s="37">
        <f>X57-T57</f>
        <v>0</v>
      </c>
      <c r="AA57" s="29">
        <v>0</v>
      </c>
      <c r="AB57" s="29">
        <v>0</v>
      </c>
      <c r="AC57" s="37">
        <f>AA57-W57</f>
        <v>0</v>
      </c>
      <c r="AD57" s="37">
        <f>AB57-X57</f>
        <v>0</v>
      </c>
      <c r="AE57" s="29">
        <v>0</v>
      </c>
      <c r="AF57" s="29">
        <v>0</v>
      </c>
      <c r="AG57" s="38">
        <f>IF(AF57=0,0,IF(AE57=0,0,(AF57-AE57)/AE57*100))</f>
        <v>0</v>
      </c>
      <c r="AH57" s="39">
        <f>IF(AE57=0,0,IF(G57=0,0,AE57/G57*100))</f>
        <v>0</v>
      </c>
      <c r="AI57" s="39">
        <f>IF(AF57=0,0,IF(H57=0,0,AF57/H57*100))</f>
        <v>0</v>
      </c>
      <c r="AJ57" s="29">
        <v>-1</v>
      </c>
    </row>
    <row r="58" spans="2:36" ht="14.25">
      <c r="B58" s="30" t="s">
        <v>94</v>
      </c>
      <c r="F58" s="28" t="s">
        <v>95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37">
        <f>K58-I58</f>
        <v>0</v>
      </c>
      <c r="N58" s="37">
        <f>L58-J58</f>
        <v>0</v>
      </c>
      <c r="O58" s="29">
        <v>0</v>
      </c>
      <c r="P58" s="29">
        <v>0</v>
      </c>
      <c r="Q58" s="37">
        <f>O58-K58</f>
        <v>0</v>
      </c>
      <c r="R58" s="37">
        <f>P58-L58</f>
        <v>0</v>
      </c>
      <c r="S58" s="29">
        <v>0</v>
      </c>
      <c r="T58" s="29">
        <v>0</v>
      </c>
      <c r="U58" s="37">
        <f>S58-O58</f>
        <v>0</v>
      </c>
      <c r="V58" s="37">
        <f>T58-P58</f>
        <v>0</v>
      </c>
      <c r="W58" s="29">
        <v>0</v>
      </c>
      <c r="X58" s="29">
        <v>0</v>
      </c>
      <c r="Y58" s="37">
        <f>W58-S58</f>
        <v>0</v>
      </c>
      <c r="Z58" s="37">
        <f>X58-T58</f>
        <v>0</v>
      </c>
      <c r="AA58" s="29">
        <v>0</v>
      </c>
      <c r="AB58" s="29">
        <v>0</v>
      </c>
      <c r="AC58" s="37">
        <f>AA58-W58</f>
        <v>0</v>
      </c>
      <c r="AD58" s="37">
        <f>AB58-X58</f>
        <v>0</v>
      </c>
      <c r="AE58" s="29">
        <v>0</v>
      </c>
      <c r="AF58" s="29">
        <v>0</v>
      </c>
      <c r="AG58" s="38">
        <f>IF(AF58=0,0,IF(AE58=0,0,(AF58-AE58)/AE58*100))</f>
        <v>0</v>
      </c>
      <c r="AH58" s="39">
        <f>IF(AE58=0,0,IF(G58=0,0,AE58/G58*100))</f>
        <v>0</v>
      </c>
      <c r="AI58" s="39">
        <f>IF(AF58=0,0,IF(H58=0,0,AF58/H58*100))</f>
        <v>0</v>
      </c>
      <c r="AJ58" s="29">
        <v>-1</v>
      </c>
    </row>
    <row r="59" spans="2:36" ht="14.25">
      <c r="B59" s="30" t="s">
        <v>96</v>
      </c>
      <c r="F59" s="28" t="s">
        <v>97</v>
      </c>
      <c r="G59" s="29">
        <v>0</v>
      </c>
      <c r="H59" s="29">
        <v>0</v>
      </c>
      <c r="I59" s="31">
        <v>0</v>
      </c>
      <c r="J59" s="29">
        <v>0</v>
      </c>
      <c r="K59" s="32">
        <v>0</v>
      </c>
      <c r="L59" s="32">
        <v>0</v>
      </c>
      <c r="M59" s="37">
        <f>K59-I59</f>
        <v>0</v>
      </c>
      <c r="N59" s="37">
        <f>L59-J59</f>
        <v>0</v>
      </c>
      <c r="O59" s="32">
        <v>0</v>
      </c>
      <c r="P59" s="32">
        <v>0</v>
      </c>
      <c r="Q59" s="37">
        <f>O59-K59</f>
        <v>0</v>
      </c>
      <c r="R59" s="37">
        <f>P59-L59</f>
        <v>0</v>
      </c>
      <c r="S59" s="32">
        <v>0</v>
      </c>
      <c r="T59" s="32">
        <v>0</v>
      </c>
      <c r="U59" s="37">
        <f>S59-O59</f>
        <v>0</v>
      </c>
      <c r="V59" s="37">
        <f>T59-P59</f>
        <v>0</v>
      </c>
      <c r="W59" s="32">
        <v>0</v>
      </c>
      <c r="X59" s="32">
        <v>0</v>
      </c>
      <c r="Y59" s="37">
        <f>W59-S59</f>
        <v>0</v>
      </c>
      <c r="Z59" s="37">
        <f>X59-T59</f>
        <v>0</v>
      </c>
      <c r="AA59" s="32">
        <v>0</v>
      </c>
      <c r="AB59" s="32">
        <v>0</v>
      </c>
      <c r="AC59" s="37">
        <f>AA59-W59</f>
        <v>0</v>
      </c>
      <c r="AD59" s="37">
        <f>AB59-X59</f>
        <v>0</v>
      </c>
      <c r="AE59" s="31">
        <v>0</v>
      </c>
      <c r="AF59" s="29">
        <v>0</v>
      </c>
      <c r="AG59" s="38">
        <f>IF(AF59=0,0,IF(AE59=0,0,(AF59-AE59)/AE59*100))</f>
        <v>0</v>
      </c>
      <c r="AH59" s="39">
        <f>IF(AE59=0,0,IF(G59=0,0,AE59/G59*100))</f>
        <v>0</v>
      </c>
      <c r="AI59" s="39">
        <f>IF(AF59=0,0,IF(H59=0,0,AF59/H59*100))</f>
        <v>0</v>
      </c>
      <c r="AJ59" s="31">
        <v>-1</v>
      </c>
    </row>
    <row r="60" spans="2:36" ht="14.25">
      <c r="B60" s="30" t="s">
        <v>98</v>
      </c>
      <c r="F60" s="26" t="s">
        <v>99</v>
      </c>
      <c r="G60" s="27">
        <v>32158531.64</v>
      </c>
      <c r="H60" s="27">
        <v>19994000</v>
      </c>
      <c r="I60" s="27">
        <v>0</v>
      </c>
      <c r="J60" s="27">
        <v>0</v>
      </c>
      <c r="K60" s="27">
        <v>880664.38</v>
      </c>
      <c r="L60" s="27">
        <v>447017.85</v>
      </c>
      <c r="M60" s="27">
        <f>K60-I60</f>
        <v>0</v>
      </c>
      <c r="N60" s="27">
        <f>L60-J60</f>
        <v>0</v>
      </c>
      <c r="O60" s="27">
        <v>2055552.78</v>
      </c>
      <c r="P60" s="27">
        <v>1606917.61</v>
      </c>
      <c r="Q60" s="27">
        <f>O60-K60</f>
        <v>0</v>
      </c>
      <c r="R60" s="27">
        <f>P60-L60</f>
        <v>0</v>
      </c>
      <c r="S60" s="27">
        <v>3936439.34</v>
      </c>
      <c r="T60" s="27">
        <v>2324067.85</v>
      </c>
      <c r="U60" s="27">
        <f>S60-O60</f>
        <v>0</v>
      </c>
      <c r="V60" s="27">
        <f>T60-P60</f>
        <v>0</v>
      </c>
      <c r="W60" s="27">
        <v>8135392.87</v>
      </c>
      <c r="X60" s="27">
        <v>4950051.21</v>
      </c>
      <c r="Y60" s="27">
        <f>W60-S60</f>
        <v>0</v>
      </c>
      <c r="Z60" s="27">
        <f>X60-T60</f>
        <v>0</v>
      </c>
      <c r="AA60" s="27">
        <v>12321988.08</v>
      </c>
      <c r="AB60" s="27">
        <v>9415698.97</v>
      </c>
      <c r="AC60" s="27">
        <f>AA60-W60</f>
        <v>0</v>
      </c>
      <c r="AD60" s="27">
        <f>AB60-X60</f>
        <v>0</v>
      </c>
      <c r="AE60" s="27">
        <v>12321988.08</v>
      </c>
      <c r="AF60" s="27">
        <v>9415698.97</v>
      </c>
      <c r="AG60" s="1">
        <f>IF(AF60=0,0,IF(AE60=0,0,(AF60-AE60)/AE60*100))</f>
        <v>0</v>
      </c>
      <c r="AH60" s="2">
        <f>IF(AE60=0,0,IF(G60=0,0,AE60/G60*100))</f>
        <v>0</v>
      </c>
      <c r="AI60" s="2">
        <f>IF(AF60=0,0,IF(H60=0,0,AF60/H60*100))</f>
        <v>0</v>
      </c>
      <c r="AJ60" s="27">
        <v>-1</v>
      </c>
    </row>
    <row r="61" spans="2:36" ht="14.25">
      <c r="B61" s="30" t="s">
        <v>100</v>
      </c>
      <c r="F61" s="28" t="s">
        <v>101</v>
      </c>
      <c r="G61" s="33">
        <v>2140034.1</v>
      </c>
      <c r="H61" s="33">
        <v>4044000</v>
      </c>
      <c r="I61" s="33">
        <v>0</v>
      </c>
      <c r="J61" s="33">
        <v>0</v>
      </c>
      <c r="K61" s="33">
        <v>0</v>
      </c>
      <c r="L61" s="33">
        <v>0</v>
      </c>
      <c r="M61" s="37">
        <f>K61-I61</f>
        <v>0</v>
      </c>
      <c r="N61" s="37">
        <f>L61-J61</f>
        <v>0</v>
      </c>
      <c r="O61" s="33">
        <v>0</v>
      </c>
      <c r="P61" s="33">
        <v>12413.6</v>
      </c>
      <c r="Q61" s="37">
        <f>O61-K61</f>
        <v>0</v>
      </c>
      <c r="R61" s="37">
        <f>P61-L61</f>
        <v>0</v>
      </c>
      <c r="S61" s="33">
        <v>3452.63</v>
      </c>
      <c r="T61" s="33">
        <v>12413.6</v>
      </c>
      <c r="U61" s="37">
        <f>S61-O61</f>
        <v>0</v>
      </c>
      <c r="V61" s="37">
        <f>T61-P61</f>
        <v>0</v>
      </c>
      <c r="W61" s="33">
        <v>53020.84</v>
      </c>
      <c r="X61" s="33">
        <v>106228.02</v>
      </c>
      <c r="Y61" s="37">
        <f>W61-S61</f>
        <v>0</v>
      </c>
      <c r="Z61" s="37">
        <f>X61-T61</f>
        <v>0</v>
      </c>
      <c r="AA61" s="33">
        <v>213013.57</v>
      </c>
      <c r="AB61" s="33">
        <v>2663223.96</v>
      </c>
      <c r="AC61" s="37">
        <f>AA61-W61</f>
        <v>0</v>
      </c>
      <c r="AD61" s="37">
        <f>AB61-X61</f>
        <v>0</v>
      </c>
      <c r="AE61" s="33">
        <v>213013.57</v>
      </c>
      <c r="AF61" s="33">
        <v>2663223.96</v>
      </c>
      <c r="AG61" s="38">
        <f>IF(AF61=0,0,IF(AE61=0,0,(AF61-AE61)/AE61*100))</f>
        <v>0</v>
      </c>
      <c r="AH61" s="39">
        <f>IF(AE61=0,0,IF(G61=0,0,AE61/G61*100))</f>
        <v>0</v>
      </c>
      <c r="AI61" s="39">
        <f>IF(AF61=0,0,IF(H61=0,0,AF61/H61*100))</f>
        <v>0</v>
      </c>
      <c r="AJ61" s="33">
        <v>-1</v>
      </c>
    </row>
    <row r="62" spans="2:36" ht="14.25">
      <c r="B62" s="30" t="s">
        <v>102</v>
      </c>
      <c r="F62" s="28" t="s">
        <v>103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7">
        <f>K62-I62</f>
        <v>0</v>
      </c>
      <c r="N62" s="37">
        <f>L62-J62</f>
        <v>0</v>
      </c>
      <c r="O62" s="33">
        <v>0</v>
      </c>
      <c r="P62" s="33">
        <v>0</v>
      </c>
      <c r="Q62" s="37">
        <f>O62-K62</f>
        <v>0</v>
      </c>
      <c r="R62" s="37">
        <f>P62-L62</f>
        <v>0</v>
      </c>
      <c r="S62" s="33">
        <v>0</v>
      </c>
      <c r="T62" s="33">
        <v>0</v>
      </c>
      <c r="U62" s="37">
        <f>S62-O62</f>
        <v>0</v>
      </c>
      <c r="V62" s="37">
        <f>T62-P62</f>
        <v>0</v>
      </c>
      <c r="W62" s="33">
        <v>0</v>
      </c>
      <c r="X62" s="33">
        <v>0</v>
      </c>
      <c r="Y62" s="37">
        <f>W62-S62</f>
        <v>0</v>
      </c>
      <c r="Z62" s="37">
        <f>X62-T62</f>
        <v>0</v>
      </c>
      <c r="AA62" s="33">
        <v>0</v>
      </c>
      <c r="AB62" s="33">
        <v>0</v>
      </c>
      <c r="AC62" s="37">
        <f>AA62-W62</f>
        <v>0</v>
      </c>
      <c r="AD62" s="37">
        <f>AB62-X62</f>
        <v>0</v>
      </c>
      <c r="AE62" s="33">
        <v>0</v>
      </c>
      <c r="AF62" s="33">
        <v>0</v>
      </c>
      <c r="AG62" s="38">
        <f>IF(AF62=0,0,IF(AE62=0,0,(AF62-AE62)/AE62*100))</f>
        <v>0</v>
      </c>
      <c r="AH62" s="39">
        <f>IF(AE62=0,0,IF(G62=0,0,AE62/G62*100))</f>
        <v>0</v>
      </c>
      <c r="AI62" s="39">
        <f>IF(AF62=0,0,IF(H62=0,0,AF62/H62*100))</f>
        <v>0</v>
      </c>
      <c r="AJ62" s="33">
        <v>-1</v>
      </c>
    </row>
    <row r="63" spans="2:36" ht="14.25">
      <c r="B63" s="30" t="s">
        <v>104</v>
      </c>
      <c r="F63" s="28" t="s">
        <v>105</v>
      </c>
      <c r="G63" s="33">
        <v>62549.77</v>
      </c>
      <c r="H63" s="33">
        <v>38000</v>
      </c>
      <c r="I63" s="33">
        <v>0</v>
      </c>
      <c r="J63" s="33">
        <v>0</v>
      </c>
      <c r="K63" s="33">
        <v>0</v>
      </c>
      <c r="L63" s="33">
        <v>0</v>
      </c>
      <c r="M63" s="37">
        <f>K63-I63</f>
        <v>0</v>
      </c>
      <c r="N63" s="37">
        <f>L63-J63</f>
        <v>0</v>
      </c>
      <c r="O63" s="33">
        <v>0</v>
      </c>
      <c r="P63" s="33">
        <v>0</v>
      </c>
      <c r="Q63" s="37">
        <f>O63-K63</f>
        <v>0</v>
      </c>
      <c r="R63" s="37">
        <f>P63-L63</f>
        <v>0</v>
      </c>
      <c r="S63" s="33">
        <v>1221.3</v>
      </c>
      <c r="T63" s="33">
        <v>16520</v>
      </c>
      <c r="U63" s="37">
        <f>S63-O63</f>
        <v>0</v>
      </c>
      <c r="V63" s="37">
        <f>T63-P63</f>
        <v>0</v>
      </c>
      <c r="W63" s="33">
        <v>1221.3</v>
      </c>
      <c r="X63" s="33">
        <v>16520</v>
      </c>
      <c r="Y63" s="37">
        <f>W63-S63</f>
        <v>0</v>
      </c>
      <c r="Z63" s="37">
        <f>X63-T63</f>
        <v>0</v>
      </c>
      <c r="AA63" s="33">
        <v>1221.3</v>
      </c>
      <c r="AB63" s="33">
        <v>16520</v>
      </c>
      <c r="AC63" s="37">
        <f>AA63-W63</f>
        <v>0</v>
      </c>
      <c r="AD63" s="37">
        <f>AB63-X63</f>
        <v>0</v>
      </c>
      <c r="AE63" s="33">
        <v>1221.3</v>
      </c>
      <c r="AF63" s="33">
        <v>16520</v>
      </c>
      <c r="AG63" s="38">
        <f>IF(AF63=0,0,IF(AE63=0,0,(AF63-AE63)/AE63*100))</f>
        <v>0</v>
      </c>
      <c r="AH63" s="39">
        <f>IF(AE63=0,0,IF(G63=0,0,AE63/G63*100))</f>
        <v>0</v>
      </c>
      <c r="AI63" s="39">
        <f>IF(AF63=0,0,IF(H63=0,0,AF63/H63*100))</f>
        <v>0</v>
      </c>
      <c r="AJ63" s="33">
        <v>-1</v>
      </c>
    </row>
    <row r="64" spans="2:36" ht="14.25">
      <c r="B64" s="30" t="s">
        <v>106</v>
      </c>
      <c r="F64" s="28" t="s">
        <v>107</v>
      </c>
      <c r="G64" s="33">
        <v>0</v>
      </c>
      <c r="H64" s="33">
        <v>2000</v>
      </c>
      <c r="I64" s="33">
        <v>0</v>
      </c>
      <c r="J64" s="33">
        <v>0</v>
      </c>
      <c r="K64" s="33">
        <v>0</v>
      </c>
      <c r="L64" s="33">
        <v>0</v>
      </c>
      <c r="M64" s="37">
        <f>K64-I64</f>
        <v>0</v>
      </c>
      <c r="N64" s="37">
        <f>L64-J64</f>
        <v>0</v>
      </c>
      <c r="O64" s="33">
        <v>0</v>
      </c>
      <c r="P64" s="33">
        <v>0</v>
      </c>
      <c r="Q64" s="37">
        <f>O64-K64</f>
        <v>0</v>
      </c>
      <c r="R64" s="37">
        <f>P64-L64</f>
        <v>0</v>
      </c>
      <c r="S64" s="33">
        <v>0</v>
      </c>
      <c r="T64" s="33">
        <v>0</v>
      </c>
      <c r="U64" s="37">
        <f>S64-O64</f>
        <v>0</v>
      </c>
      <c r="V64" s="37">
        <f>T64-P64</f>
        <v>0</v>
      </c>
      <c r="W64" s="33">
        <v>0</v>
      </c>
      <c r="X64" s="33">
        <v>0</v>
      </c>
      <c r="Y64" s="37">
        <f>W64-S64</f>
        <v>0</v>
      </c>
      <c r="Z64" s="37">
        <f>X64-T64</f>
        <v>0</v>
      </c>
      <c r="AA64" s="33">
        <v>0</v>
      </c>
      <c r="AB64" s="33">
        <v>0</v>
      </c>
      <c r="AC64" s="37">
        <f>AA64-W64</f>
        <v>0</v>
      </c>
      <c r="AD64" s="37">
        <f>AB64-X64</f>
        <v>0</v>
      </c>
      <c r="AE64" s="33">
        <v>0</v>
      </c>
      <c r="AF64" s="33">
        <v>0</v>
      </c>
      <c r="AG64" s="38">
        <f>IF(AF64=0,0,IF(AE64=0,0,(AF64-AE64)/AE64*100))</f>
        <v>0</v>
      </c>
      <c r="AH64" s="39">
        <f>IF(AE64=0,0,IF(G64=0,0,AE64/G64*100))</f>
        <v>0</v>
      </c>
      <c r="AI64" s="39">
        <f>IF(AF64=0,0,IF(H64=0,0,AF64/H64*100))</f>
        <v>0</v>
      </c>
      <c r="AJ64" s="33">
        <v>-1</v>
      </c>
    </row>
    <row r="65" spans="2:36" ht="14.25">
      <c r="B65" s="30" t="s">
        <v>108</v>
      </c>
      <c r="F65" s="28" t="s">
        <v>109</v>
      </c>
      <c r="G65" s="33">
        <v>29086579.58</v>
      </c>
      <c r="H65" s="33">
        <v>15498000</v>
      </c>
      <c r="I65" s="33">
        <v>0</v>
      </c>
      <c r="J65" s="33">
        <v>0</v>
      </c>
      <c r="K65" s="33">
        <v>880664.38</v>
      </c>
      <c r="L65" s="33">
        <v>447017.85</v>
      </c>
      <c r="M65" s="37">
        <f>K65-I65</f>
        <v>0</v>
      </c>
      <c r="N65" s="37">
        <f>L65-J65</f>
        <v>0</v>
      </c>
      <c r="O65" s="33">
        <v>2055552.78</v>
      </c>
      <c r="P65" s="33">
        <v>1405091.92</v>
      </c>
      <c r="Q65" s="37">
        <f>O65-K65</f>
        <v>0</v>
      </c>
      <c r="R65" s="37">
        <f>P65-L65</f>
        <v>0</v>
      </c>
      <c r="S65" s="33">
        <v>3931765.41</v>
      </c>
      <c r="T65" s="33">
        <v>2089355.56</v>
      </c>
      <c r="U65" s="37">
        <f>S65-O65</f>
        <v>0</v>
      </c>
      <c r="V65" s="37">
        <f>T65-P65</f>
        <v>0</v>
      </c>
      <c r="W65" s="33">
        <v>8081150.73</v>
      </c>
      <c r="X65" s="33">
        <v>4611216.02</v>
      </c>
      <c r="Y65" s="37">
        <f>W65-S65</f>
        <v>0</v>
      </c>
      <c r="Z65" s="37">
        <f>X65-T65</f>
        <v>0</v>
      </c>
      <c r="AA65" s="33">
        <v>12107753.21</v>
      </c>
      <c r="AB65" s="33">
        <v>6519867.84</v>
      </c>
      <c r="AC65" s="37">
        <f>AA65-W65</f>
        <v>0</v>
      </c>
      <c r="AD65" s="37">
        <f>AB65-X65</f>
        <v>0</v>
      </c>
      <c r="AE65" s="33">
        <v>12107753.21</v>
      </c>
      <c r="AF65" s="33">
        <v>6519867.84</v>
      </c>
      <c r="AG65" s="38">
        <f>IF(AF65=0,0,IF(AE65=0,0,(AF65-AE65)/AE65*100))</f>
        <v>0</v>
      </c>
      <c r="AH65" s="39">
        <f>IF(AE65=0,0,IF(G65=0,0,AE65/G65*100))</f>
        <v>0</v>
      </c>
      <c r="AI65" s="39">
        <f>IF(AF65=0,0,IF(H65=0,0,AF65/H65*100))</f>
        <v>0</v>
      </c>
      <c r="AJ65" s="33">
        <v>-1</v>
      </c>
    </row>
    <row r="66" spans="2:36" ht="14.25">
      <c r="B66" s="30" t="s">
        <v>110</v>
      </c>
      <c r="F66" s="28" t="s">
        <v>111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7">
        <f>K66-I66</f>
        <v>0</v>
      </c>
      <c r="N66" s="37">
        <f>L66-J66</f>
        <v>0</v>
      </c>
      <c r="O66" s="33">
        <v>0</v>
      </c>
      <c r="P66" s="33">
        <v>0</v>
      </c>
      <c r="Q66" s="37">
        <f>O66-K66</f>
        <v>0</v>
      </c>
      <c r="R66" s="37">
        <f>P66-L66</f>
        <v>0</v>
      </c>
      <c r="S66" s="33">
        <v>0</v>
      </c>
      <c r="T66" s="33">
        <v>0</v>
      </c>
      <c r="U66" s="37">
        <f>S66-O66</f>
        <v>0</v>
      </c>
      <c r="V66" s="37">
        <f>T66-P66</f>
        <v>0</v>
      </c>
      <c r="W66" s="33">
        <v>0</v>
      </c>
      <c r="X66" s="33">
        <v>0</v>
      </c>
      <c r="Y66" s="37">
        <f>W66-S66</f>
        <v>0</v>
      </c>
      <c r="Z66" s="37">
        <f>X66-T66</f>
        <v>0</v>
      </c>
      <c r="AA66" s="33">
        <v>0</v>
      </c>
      <c r="AB66" s="33">
        <v>0</v>
      </c>
      <c r="AC66" s="37">
        <f>AA66-W66</f>
        <v>0</v>
      </c>
      <c r="AD66" s="37">
        <f>AB66-X66</f>
        <v>0</v>
      </c>
      <c r="AE66" s="33">
        <v>0</v>
      </c>
      <c r="AF66" s="33">
        <v>0</v>
      </c>
      <c r="AG66" s="38">
        <f>IF(AF66=0,0,IF(AE66=0,0,(AF66-AE66)/AE66*100))</f>
        <v>0</v>
      </c>
      <c r="AH66" s="39">
        <f>IF(AE66=0,0,IF(G66=0,0,AE66/G66*100))</f>
        <v>0</v>
      </c>
      <c r="AI66" s="39">
        <f>IF(AF66=0,0,IF(H66=0,0,AF66/H66*100))</f>
        <v>0</v>
      </c>
      <c r="AJ66" s="33">
        <v>-1</v>
      </c>
    </row>
    <row r="67" spans="2:36" ht="14.25">
      <c r="B67" s="30" t="s">
        <v>112</v>
      </c>
      <c r="F67" s="28" t="s">
        <v>113</v>
      </c>
      <c r="G67" s="33">
        <v>869368.19</v>
      </c>
      <c r="H67" s="33">
        <v>412000</v>
      </c>
      <c r="I67" s="33">
        <v>0</v>
      </c>
      <c r="J67" s="33">
        <v>0</v>
      </c>
      <c r="K67" s="33">
        <v>0</v>
      </c>
      <c r="L67" s="33">
        <v>0</v>
      </c>
      <c r="M67" s="37">
        <f>K67-I67</f>
        <v>0</v>
      </c>
      <c r="N67" s="37">
        <f>L67-J67</f>
        <v>0</v>
      </c>
      <c r="O67" s="33">
        <v>0</v>
      </c>
      <c r="P67" s="33">
        <v>189412.09</v>
      </c>
      <c r="Q67" s="37">
        <f>O67-K67</f>
        <v>0</v>
      </c>
      <c r="R67" s="37">
        <f>P67-L67</f>
        <v>0</v>
      </c>
      <c r="S67" s="33">
        <v>0</v>
      </c>
      <c r="T67" s="33">
        <v>205778.69</v>
      </c>
      <c r="U67" s="37">
        <f>S67-O67</f>
        <v>0</v>
      </c>
      <c r="V67" s="37">
        <f>T67-P67</f>
        <v>0</v>
      </c>
      <c r="W67" s="33">
        <v>0</v>
      </c>
      <c r="X67" s="33">
        <v>216087.17</v>
      </c>
      <c r="Y67" s="37">
        <f>W67-S67</f>
        <v>0</v>
      </c>
      <c r="Z67" s="37">
        <f>X67-T67</f>
        <v>0</v>
      </c>
      <c r="AA67" s="33">
        <v>0</v>
      </c>
      <c r="AB67" s="33">
        <v>216087.17</v>
      </c>
      <c r="AC67" s="37">
        <f>AA67-W67</f>
        <v>0</v>
      </c>
      <c r="AD67" s="37">
        <f>AB67-X67</f>
        <v>0</v>
      </c>
      <c r="AE67" s="33">
        <v>0</v>
      </c>
      <c r="AF67" s="33">
        <v>216087.17</v>
      </c>
      <c r="AG67" s="38">
        <f>IF(AF67=0,0,IF(AE67=0,0,(AF67-AE67)/AE67*100))</f>
        <v>0</v>
      </c>
      <c r="AH67" s="39">
        <f>IF(AE67=0,0,IF(G67=0,0,AE67/G67*100))</f>
        <v>0</v>
      </c>
      <c r="AI67" s="39">
        <f>IF(AF67=0,0,IF(H67=0,0,AF67/H67*100))</f>
        <v>0</v>
      </c>
      <c r="AJ67" s="33">
        <v>-1</v>
      </c>
    </row>
    <row r="68" spans="2:36" ht="14.25">
      <c r="B68" s="30" t="s">
        <v>114</v>
      </c>
      <c r="F68" s="28" t="s">
        <v>115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7">
        <f>K68-I68</f>
        <v>0</v>
      </c>
      <c r="N68" s="37">
        <f>L68-J68</f>
        <v>0</v>
      </c>
      <c r="O68" s="33">
        <v>0</v>
      </c>
      <c r="P68" s="33">
        <v>0</v>
      </c>
      <c r="Q68" s="37">
        <f>O68-K68</f>
        <v>0</v>
      </c>
      <c r="R68" s="37">
        <f>P68-L68</f>
        <v>0</v>
      </c>
      <c r="S68" s="33">
        <v>0</v>
      </c>
      <c r="T68" s="33">
        <v>0</v>
      </c>
      <c r="U68" s="37">
        <f>S68-O68</f>
        <v>0</v>
      </c>
      <c r="V68" s="37">
        <f>T68-P68</f>
        <v>0</v>
      </c>
      <c r="W68" s="33">
        <v>0</v>
      </c>
      <c r="X68" s="33">
        <v>0</v>
      </c>
      <c r="Y68" s="37">
        <f>W68-S68</f>
        <v>0</v>
      </c>
      <c r="Z68" s="37">
        <f>X68-T68</f>
        <v>0</v>
      </c>
      <c r="AA68" s="33">
        <v>0</v>
      </c>
      <c r="AB68" s="33">
        <v>0</v>
      </c>
      <c r="AC68" s="37">
        <f>AA68-W68</f>
        <v>0</v>
      </c>
      <c r="AD68" s="37">
        <f>AB68-X68</f>
        <v>0</v>
      </c>
      <c r="AE68" s="33">
        <v>0</v>
      </c>
      <c r="AF68" s="33">
        <v>0</v>
      </c>
      <c r="AG68" s="38">
        <f>IF(AF68=0,0,IF(AE68=0,0,(AF68-AE68)/AE68*100))</f>
        <v>0</v>
      </c>
      <c r="AH68" s="39">
        <f>IF(AE68=0,0,IF(G68=0,0,AE68/G68*100))</f>
        <v>0</v>
      </c>
      <c r="AI68" s="39">
        <f>IF(AF68=0,0,IF(H68=0,0,AF68/H68*100))</f>
        <v>0</v>
      </c>
      <c r="AJ68" s="33">
        <v>-1</v>
      </c>
    </row>
    <row r="69" spans="2:36" ht="14.25">
      <c r="B69" s="30" t="s">
        <v>116</v>
      </c>
      <c r="F69" s="28" t="s">
        <v>117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7">
        <f>K69-I69</f>
        <v>0</v>
      </c>
      <c r="N69" s="37">
        <f>L69-J69</f>
        <v>0</v>
      </c>
      <c r="O69" s="33">
        <v>0</v>
      </c>
      <c r="P69" s="33">
        <v>0</v>
      </c>
      <c r="Q69" s="37">
        <f>O69-K69</f>
        <v>0</v>
      </c>
      <c r="R69" s="37">
        <f>P69-L69</f>
        <v>0</v>
      </c>
      <c r="S69" s="33">
        <v>0</v>
      </c>
      <c r="T69" s="33">
        <v>0</v>
      </c>
      <c r="U69" s="37">
        <f>S69-O69</f>
        <v>0</v>
      </c>
      <c r="V69" s="37">
        <f>T69-P69</f>
        <v>0</v>
      </c>
      <c r="W69" s="33">
        <v>0</v>
      </c>
      <c r="X69" s="33">
        <v>0</v>
      </c>
      <c r="Y69" s="37">
        <f>W69-S69</f>
        <v>0</v>
      </c>
      <c r="Z69" s="37">
        <f>X69-T69</f>
        <v>0</v>
      </c>
      <c r="AA69" s="33">
        <v>0</v>
      </c>
      <c r="AB69" s="33">
        <v>0</v>
      </c>
      <c r="AC69" s="37">
        <f>AA69-W69</f>
        <v>0</v>
      </c>
      <c r="AD69" s="37">
        <f>AB69-X69</f>
        <v>0</v>
      </c>
      <c r="AE69" s="33">
        <v>0</v>
      </c>
      <c r="AF69" s="33">
        <v>0</v>
      </c>
      <c r="AG69" s="38">
        <f>IF(AF69=0,0,IF(AE69=0,0,(AF69-AE69)/AE69*100))</f>
        <v>0</v>
      </c>
      <c r="AH69" s="39">
        <f>IF(AE69=0,0,IF(G69=0,0,AE69/G69*100))</f>
        <v>0</v>
      </c>
      <c r="AI69" s="39">
        <f>IF(AF69=0,0,IF(H69=0,0,AF69/H69*100))</f>
        <v>0</v>
      </c>
      <c r="AJ69" s="33">
        <v>-1</v>
      </c>
    </row>
    <row r="70" spans="2:36" ht="14.25">
      <c r="B70" s="30" t="s">
        <v>118</v>
      </c>
      <c r="F70" s="26" t="s">
        <v>119</v>
      </c>
      <c r="G70" s="27">
        <v>1500000</v>
      </c>
      <c r="H70" s="27">
        <v>0</v>
      </c>
      <c r="I70" s="27">
        <v>0</v>
      </c>
      <c r="J70" s="27">
        <v>0</v>
      </c>
      <c r="K70" s="27">
        <v>0</v>
      </c>
      <c r="L70" s="27">
        <v>200000</v>
      </c>
      <c r="M70" s="27">
        <f>K70-I70</f>
        <v>0</v>
      </c>
      <c r="N70" s="27">
        <f>L70-J70</f>
        <v>0</v>
      </c>
      <c r="O70" s="27">
        <v>0</v>
      </c>
      <c r="P70" s="27">
        <v>200000</v>
      </c>
      <c r="Q70" s="27">
        <f>O70-K70</f>
        <v>0</v>
      </c>
      <c r="R70" s="27">
        <f>P70-L70</f>
        <v>0</v>
      </c>
      <c r="S70" s="27">
        <v>1500000</v>
      </c>
      <c r="T70" s="27">
        <v>200000</v>
      </c>
      <c r="U70" s="27">
        <f>S70-O70</f>
        <v>0</v>
      </c>
      <c r="V70" s="27">
        <f>T70-P70</f>
        <v>0</v>
      </c>
      <c r="W70" s="27">
        <v>1500000</v>
      </c>
      <c r="X70" s="27">
        <v>200000</v>
      </c>
      <c r="Y70" s="27">
        <f>W70-S70</f>
        <v>0</v>
      </c>
      <c r="Z70" s="27">
        <f>X70-T70</f>
        <v>0</v>
      </c>
      <c r="AA70" s="27">
        <v>1500000</v>
      </c>
      <c r="AB70" s="27">
        <v>200000</v>
      </c>
      <c r="AC70" s="27">
        <f>AA70-W70</f>
        <v>0</v>
      </c>
      <c r="AD70" s="27">
        <f>AB70-X70</f>
        <v>0</v>
      </c>
      <c r="AE70" s="27">
        <v>1500000</v>
      </c>
      <c r="AF70" s="27">
        <v>200000</v>
      </c>
      <c r="AG70" s="1">
        <f>IF(AF70=0,0,IF(AE70=0,0,(AF70-AE70)/AE70*100))</f>
        <v>0</v>
      </c>
      <c r="AH70" s="2">
        <f>IF(AE70=0,0,IF(G70=0,0,AE70/G70*100))</f>
        <v>0</v>
      </c>
      <c r="AI70" s="2">
        <f>IF(AF70=0,0,IF(H70=0,0,AF70/H70*100))</f>
        <v>0</v>
      </c>
      <c r="AJ70" s="27">
        <v>-1</v>
      </c>
    </row>
    <row r="71" spans="2:36" ht="14.25">
      <c r="B71" s="30" t="s">
        <v>120</v>
      </c>
      <c r="F71" s="28" t="s">
        <v>121</v>
      </c>
      <c r="G71" s="33">
        <v>1500000</v>
      </c>
      <c r="H71" s="33">
        <v>0</v>
      </c>
      <c r="I71" s="33">
        <v>0</v>
      </c>
      <c r="J71" s="33">
        <v>0</v>
      </c>
      <c r="K71" s="33">
        <v>0</v>
      </c>
      <c r="L71" s="33">
        <v>200000</v>
      </c>
      <c r="M71" s="37">
        <f>K71-I71</f>
        <v>0</v>
      </c>
      <c r="N71" s="37">
        <f>L71-J71</f>
        <v>0</v>
      </c>
      <c r="O71" s="33">
        <v>0</v>
      </c>
      <c r="P71" s="33">
        <v>200000</v>
      </c>
      <c r="Q71" s="37">
        <f>O71-K71</f>
        <v>0</v>
      </c>
      <c r="R71" s="37">
        <f>P71-L71</f>
        <v>0</v>
      </c>
      <c r="S71" s="33">
        <v>1500000</v>
      </c>
      <c r="T71" s="33">
        <v>200000</v>
      </c>
      <c r="U71" s="37">
        <f>S71-O71</f>
        <v>0</v>
      </c>
      <c r="V71" s="37">
        <f>T71-P71</f>
        <v>0</v>
      </c>
      <c r="W71" s="33">
        <v>1500000</v>
      </c>
      <c r="X71" s="33">
        <v>200000</v>
      </c>
      <c r="Y71" s="37">
        <f>W71-S71</f>
        <v>0</v>
      </c>
      <c r="Z71" s="37">
        <f>X71-T71</f>
        <v>0</v>
      </c>
      <c r="AA71" s="33">
        <v>1500000</v>
      </c>
      <c r="AB71" s="33">
        <v>200000</v>
      </c>
      <c r="AC71" s="37">
        <f>AA71-W71</f>
        <v>0</v>
      </c>
      <c r="AD71" s="37">
        <f>AB71-X71</f>
        <v>0</v>
      </c>
      <c r="AE71" s="33">
        <v>1500000</v>
      </c>
      <c r="AF71" s="33">
        <v>200000</v>
      </c>
      <c r="AG71" s="38">
        <f>IF(AF71=0,0,IF(AE71=0,0,(AF71-AE71)/AE71*100))</f>
        <v>0</v>
      </c>
      <c r="AH71" s="39">
        <f>IF(AE71=0,0,IF(G71=0,0,AE71/G71*100))</f>
        <v>0</v>
      </c>
      <c r="AI71" s="39">
        <f>IF(AF71=0,0,IF(H71=0,0,AF71/H71*100))</f>
        <v>0</v>
      </c>
      <c r="AJ71" s="33">
        <v>-1</v>
      </c>
    </row>
    <row r="72" spans="2:36" ht="14.25">
      <c r="B72" s="30" t="s">
        <v>122</v>
      </c>
      <c r="F72" s="28" t="s">
        <v>123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7">
        <f>K72-I72</f>
        <v>0</v>
      </c>
      <c r="N72" s="37">
        <f>L72-J72</f>
        <v>0</v>
      </c>
      <c r="O72" s="33">
        <v>0</v>
      </c>
      <c r="P72" s="33">
        <v>0</v>
      </c>
      <c r="Q72" s="37">
        <f>O72-K72</f>
        <v>0</v>
      </c>
      <c r="R72" s="37">
        <f>P72-L72</f>
        <v>0</v>
      </c>
      <c r="S72" s="33">
        <v>0</v>
      </c>
      <c r="T72" s="33">
        <v>0</v>
      </c>
      <c r="U72" s="37">
        <f>S72-O72</f>
        <v>0</v>
      </c>
      <c r="V72" s="37">
        <f>T72-P72</f>
        <v>0</v>
      </c>
      <c r="W72" s="33">
        <v>0</v>
      </c>
      <c r="X72" s="33">
        <v>0</v>
      </c>
      <c r="Y72" s="37">
        <f>W72-S72</f>
        <v>0</v>
      </c>
      <c r="Z72" s="37">
        <f>X72-T72</f>
        <v>0</v>
      </c>
      <c r="AA72" s="40">
        <v>0</v>
      </c>
      <c r="AB72" s="40">
        <v>0</v>
      </c>
      <c r="AC72" s="37">
        <f>AA72-W72</f>
        <v>0</v>
      </c>
      <c r="AD72" s="37">
        <f>AB72-X72</f>
        <v>0</v>
      </c>
      <c r="AE72" s="41">
        <v>0</v>
      </c>
      <c r="AF72" s="41">
        <v>0</v>
      </c>
      <c r="AG72" s="38">
        <f>IF(AF72=0,0,IF(AE72=0,0,(AF72-AE72)/AE72*100))</f>
        <v>0</v>
      </c>
      <c r="AH72" s="39">
        <f>IF(AE72=0,0,IF(G72=0,0,AE72/G72*100))</f>
        <v>0</v>
      </c>
      <c r="AI72" s="39">
        <f>IF(AF72=0,0,IF(H72=0,0,AF72/H72*100))</f>
        <v>0</v>
      </c>
      <c r="AJ72" s="41">
        <v>-1</v>
      </c>
    </row>
    <row r="73" spans="2:36" ht="14.25">
      <c r="B73" s="30" t="s">
        <v>124</v>
      </c>
      <c r="F73" s="26" t="s">
        <v>125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f>K73-I73</f>
        <v>0</v>
      </c>
      <c r="N73" s="27">
        <f>L73-J73</f>
        <v>0</v>
      </c>
      <c r="O73" s="27">
        <v>0</v>
      </c>
      <c r="P73" s="27">
        <v>0</v>
      </c>
      <c r="Q73" s="27">
        <f>O73-K73</f>
        <v>0</v>
      </c>
      <c r="R73" s="27">
        <f>P73-L73</f>
        <v>0</v>
      </c>
      <c r="S73" s="27">
        <v>0</v>
      </c>
      <c r="T73" s="27">
        <v>0</v>
      </c>
      <c r="U73" s="27">
        <f>S73-O73</f>
        <v>0</v>
      </c>
      <c r="V73" s="27">
        <f>T73-P73</f>
        <v>0</v>
      </c>
      <c r="W73" s="27">
        <v>0</v>
      </c>
      <c r="X73" s="27">
        <v>0</v>
      </c>
      <c r="Y73" s="27">
        <f>W73-S73</f>
        <v>0</v>
      </c>
      <c r="Z73" s="27">
        <f>X73-T73</f>
        <v>0</v>
      </c>
      <c r="AA73" s="27">
        <v>0</v>
      </c>
      <c r="AB73" s="27">
        <v>0</v>
      </c>
      <c r="AC73" s="27">
        <f>AA73-W73</f>
        <v>0</v>
      </c>
      <c r="AD73" s="27">
        <f>AB73-X73</f>
        <v>0</v>
      </c>
      <c r="AE73" s="27">
        <v>0</v>
      </c>
      <c r="AF73" s="27">
        <v>0</v>
      </c>
      <c r="AG73" s="1">
        <f>IF(AF73=0,0,IF(AE73=0,0,(AF73-AE73)/AE73*100))</f>
        <v>0</v>
      </c>
      <c r="AH73" s="2">
        <f>IF(AE73=0,0,IF(G73=0,0,AE73/G73*100))</f>
        <v>0</v>
      </c>
      <c r="AI73" s="2">
        <f>IF(AF73=0,0,IF(H73=0,0,AF73/H73*100))</f>
        <v>0</v>
      </c>
      <c r="AJ73" s="27">
        <v>-1</v>
      </c>
    </row>
    <row r="74" spans="2:36" ht="14.25">
      <c r="B74" s="30" t="s">
        <v>126</v>
      </c>
      <c r="F74" s="28" t="s">
        <v>127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7">
        <f>K74-I74</f>
        <v>0</v>
      </c>
      <c r="N74" s="37">
        <f>L74-J74</f>
        <v>0</v>
      </c>
      <c r="O74" s="33">
        <v>0</v>
      </c>
      <c r="P74" s="33">
        <v>0</v>
      </c>
      <c r="Q74" s="37">
        <f>O74-K74</f>
        <v>0</v>
      </c>
      <c r="R74" s="37">
        <f>P74-L74</f>
        <v>0</v>
      </c>
      <c r="S74" s="33">
        <v>0</v>
      </c>
      <c r="T74" s="33">
        <v>0</v>
      </c>
      <c r="U74" s="37">
        <f>S74-O74</f>
        <v>0</v>
      </c>
      <c r="V74" s="37">
        <f>T74-P74</f>
        <v>0</v>
      </c>
      <c r="W74" s="33">
        <v>0</v>
      </c>
      <c r="X74" s="33">
        <v>0</v>
      </c>
      <c r="Y74" s="37">
        <f>W74-S74</f>
        <v>0</v>
      </c>
      <c r="Z74" s="37">
        <f>X74-T74</f>
        <v>0</v>
      </c>
      <c r="AA74" s="34">
        <v>0</v>
      </c>
      <c r="AB74" s="34">
        <v>0</v>
      </c>
      <c r="AC74" s="37">
        <f>AA74-W74</f>
        <v>0</v>
      </c>
      <c r="AD74" s="37">
        <f>AB74-X74</f>
        <v>0</v>
      </c>
      <c r="AE74" s="33">
        <v>0</v>
      </c>
      <c r="AF74" s="33">
        <v>0</v>
      </c>
      <c r="AG74" s="38">
        <f>IF(AF74=0,0,IF(AE74=0,0,(AF74-AE74)/AE74*100))</f>
        <v>0</v>
      </c>
      <c r="AH74" s="39">
        <f>IF(AE74=0,0,IF(G74=0,0,AE74/G74*100))</f>
        <v>0</v>
      </c>
      <c r="AI74" s="39">
        <f>IF(AF74=0,0,IF(H74=0,0,AF74/H74*100))</f>
        <v>0</v>
      </c>
      <c r="AJ74" s="33">
        <v>-1</v>
      </c>
    </row>
    <row r="75" spans="2:36" ht="14.25">
      <c r="B75" s="30" t="s">
        <v>128</v>
      </c>
      <c r="F75" s="28" t="s">
        <v>129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7">
        <f>K75-I75</f>
        <v>0</v>
      </c>
      <c r="N75" s="37">
        <f>L75-J75</f>
        <v>0</v>
      </c>
      <c r="O75" s="33">
        <v>0</v>
      </c>
      <c r="P75" s="33">
        <v>0</v>
      </c>
      <c r="Q75" s="37">
        <f>O75-K75</f>
        <v>0</v>
      </c>
      <c r="R75" s="37">
        <f>P75-L75</f>
        <v>0</v>
      </c>
      <c r="S75" s="33">
        <v>0</v>
      </c>
      <c r="T75" s="33">
        <v>0</v>
      </c>
      <c r="U75" s="37">
        <f>S75-O75</f>
        <v>0</v>
      </c>
      <c r="V75" s="37">
        <f>T75-P75</f>
        <v>0</v>
      </c>
      <c r="W75" s="33">
        <v>0</v>
      </c>
      <c r="X75" s="33">
        <v>0</v>
      </c>
      <c r="Y75" s="37">
        <f>W75-S75</f>
        <v>0</v>
      </c>
      <c r="Z75" s="37">
        <f>X75-T75</f>
        <v>0</v>
      </c>
      <c r="AA75" s="34">
        <v>0</v>
      </c>
      <c r="AB75" s="34">
        <v>0</v>
      </c>
      <c r="AC75" s="37">
        <f>AA75-W75</f>
        <v>0</v>
      </c>
      <c r="AD75" s="37">
        <f>AB75-X75</f>
        <v>0</v>
      </c>
      <c r="AE75" s="33">
        <v>0</v>
      </c>
      <c r="AF75" s="33">
        <v>0</v>
      </c>
      <c r="AG75" s="38">
        <f>IF(AF75=0,0,IF(AE75=0,0,(AF75-AE75)/AE75*100))</f>
        <v>0</v>
      </c>
      <c r="AH75" s="39">
        <f>IF(AE75=0,0,IF(G75=0,0,AE75/G75*100))</f>
        <v>0</v>
      </c>
      <c r="AI75" s="39">
        <f>IF(AF75=0,0,IF(H75=0,0,AF75/H75*100))</f>
        <v>0</v>
      </c>
      <c r="AJ75" s="33">
        <v>-1</v>
      </c>
    </row>
    <row r="76" spans="2:36" ht="14.25">
      <c r="B76" s="30" t="s">
        <v>130</v>
      </c>
      <c r="F76" s="26" t="s">
        <v>131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f>K76-I76</f>
        <v>0</v>
      </c>
      <c r="N76" s="27">
        <f>L76-J76</f>
        <v>0</v>
      </c>
      <c r="O76" s="27">
        <v>0</v>
      </c>
      <c r="P76" s="27">
        <v>0</v>
      </c>
      <c r="Q76" s="27">
        <f>O76-K76</f>
        <v>0</v>
      </c>
      <c r="R76" s="27">
        <f>P76-L76</f>
        <v>0</v>
      </c>
      <c r="S76" s="27">
        <v>0</v>
      </c>
      <c r="T76" s="27">
        <v>0</v>
      </c>
      <c r="U76" s="27">
        <f>S76-O76</f>
        <v>0</v>
      </c>
      <c r="V76" s="27">
        <f>T76-P76</f>
        <v>0</v>
      </c>
      <c r="W76" s="27">
        <v>0</v>
      </c>
      <c r="X76" s="27">
        <v>0</v>
      </c>
      <c r="Y76" s="27">
        <f>W76-S76</f>
        <v>0</v>
      </c>
      <c r="Z76" s="27">
        <f>X76-T76</f>
        <v>0</v>
      </c>
      <c r="AA76" s="27">
        <v>0</v>
      </c>
      <c r="AB76" s="27">
        <v>0</v>
      </c>
      <c r="AC76" s="27">
        <f>AA76-W76</f>
        <v>0</v>
      </c>
      <c r="AD76" s="27">
        <f>AB76-X76</f>
        <v>0</v>
      </c>
      <c r="AE76" s="27">
        <v>0</v>
      </c>
      <c r="AF76" s="27">
        <v>0</v>
      </c>
      <c r="AG76" s="1">
        <f>IF(AF76=0,0,IF(AE76=0,0,(AF76-AE76)/AE76*100))</f>
        <v>0</v>
      </c>
      <c r="AH76" s="2">
        <f>IF(AE76=0,0,IF(G76=0,0,AE76/G76*100))</f>
        <v>0</v>
      </c>
      <c r="AI76" s="2">
        <f>IF(AF76=0,0,IF(H76=0,0,AF76/H76*100))</f>
        <v>0</v>
      </c>
      <c r="AJ76" s="27">
        <v>-1</v>
      </c>
    </row>
    <row r="77" spans="2:35" ht="13.5">
      <c r="B77" s="30" t="s">
        <v>1</v>
      </c>
      <c r="Q77" s="35" t="s">
        <v>1</v>
      </c>
      <c r="R77" s="35" t="s">
        <v>1</v>
      </c>
      <c r="U77" s="35" t="s">
        <v>1</v>
      </c>
      <c r="Y77" s="35" t="s">
        <v>1</v>
      </c>
      <c r="Z77" s="35" t="s">
        <v>1</v>
      </c>
      <c r="AG77" s="36" t="s">
        <v>1</v>
      </c>
      <c r="AH77" s="36" t="s">
        <v>1</v>
      </c>
      <c r="AI77" s="36" t="s">
        <v>1</v>
      </c>
    </row>
    <row r="78" ht="13.5">
      <c r="B78" s="30" t="s">
        <v>1</v>
      </c>
    </row>
    <row r="79" ht="13.5">
      <c r="B79" s="30" t="s">
        <v>1</v>
      </c>
    </row>
    <row r="80" ht="13.5">
      <c r="B80" s="30" t="s">
        <v>1</v>
      </c>
    </row>
    <row r="81" ht="13.5">
      <c r="B81" s="30" t="s">
        <v>1</v>
      </c>
    </row>
    <row r="82" ht="13.5">
      <c r="B82" s="30" t="s">
        <v>1</v>
      </c>
    </row>
    <row r="83" ht="13.5">
      <c r="B83" s="30" t="s">
        <v>1</v>
      </c>
    </row>
  </sheetData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